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37DFEA54-AB43-4E79-A1F1-E8F1F2BA98E9}" xr6:coauthVersionLast="47" xr6:coauthVersionMax="47" xr10:uidLastSave="{00000000-0000-0000-0000-000000000000}"/>
  <bookViews>
    <workbookView xWindow="5370" yWindow="540" windowWidth="20925" windowHeight="14940" tabRatio="851" firstSheet="3" activeTab="4" xr2:uid="{00000000-000D-0000-FFFF-FFFF00000000}"/>
  </bookViews>
  <sheets>
    <sheet name="山口大学様式1_治験計画の概要" sheetId="2" r:id="rId1"/>
    <sheet name="山大様式4-5_研究経費ポイント表ー体外診断薬(相関・性能)－" sheetId="8" r:id="rId2"/>
    <sheet name="山口大学様式4-6_治験薬管理費ポイント算出表－体外診断薬－" sheetId="4"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2">'山口大学様式4-6_治験薬管理費ポイント算出表－体外診断薬－'!$A$1:$Q$35</definedName>
    <definedName name="_xlnm.Print_Area" localSheetId="3">'山口大学様式6_研究経費算定内訳書＜契約単位＞'!$A$1:$H$49</definedName>
    <definedName name="_xlnm.Print_Area" localSheetId="1">'山大様式4-5_研究経費ポイント表ー体外診断薬(相関・性能)－'!$A$1:$S$32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5" l="1"/>
  <c r="O3" i="8"/>
  <c r="S21" i="8"/>
  <c r="S20" i="8"/>
  <c r="S19" i="8"/>
  <c r="S18" i="8"/>
  <c r="S17" i="8"/>
  <c r="S16" i="8"/>
  <c r="S22" i="8" l="1"/>
  <c r="D18" i="6"/>
  <c r="L2" i="4"/>
  <c r="F6" i="6" l="1"/>
  <c r="F5" i="6"/>
  <c r="D17" i="6"/>
  <c r="D16" i="6"/>
  <c r="F23" i="5"/>
  <c r="D11" i="5"/>
  <c r="D10" i="5"/>
  <c r="D9" i="5"/>
  <c r="D8" i="5"/>
  <c r="E7" i="5"/>
  <c r="D7" i="5"/>
  <c r="D6" i="5"/>
  <c r="H2" i="5"/>
  <c r="H1" i="6" l="1"/>
  <c r="G42" i="6"/>
  <c r="G43" i="6" s="1"/>
  <c r="G33" i="6"/>
  <c r="G34" i="6" s="1"/>
  <c r="G35" i="6" s="1"/>
  <c r="G36" i="6" s="1"/>
  <c r="G32" i="6"/>
  <c r="G23" i="6"/>
  <c r="G24" i="6" s="1"/>
  <c r="G23" i="5"/>
  <c r="Q29" i="4"/>
  <c r="Q28" i="4"/>
  <c r="Q27" i="4"/>
  <c r="Q26" i="4"/>
  <c r="Q25" i="4"/>
  <c r="Q24" i="4"/>
  <c r="Q23" i="4"/>
  <c r="Q22" i="4"/>
  <c r="Q21" i="4"/>
  <c r="Q14" i="4"/>
  <c r="Q13" i="4"/>
  <c r="Q12" i="4"/>
  <c r="D38" i="2"/>
  <c r="Q30" i="4" l="1"/>
  <c r="F7" i="6" s="1"/>
  <c r="G7" i="6" s="1"/>
  <c r="Q15" i="4"/>
  <c r="F40" i="5" s="1"/>
  <c r="G25" i="6"/>
  <c r="G26" i="6" s="1"/>
  <c r="G27" i="6" s="1"/>
  <c r="G44" i="6"/>
  <c r="G45" i="6" s="1"/>
  <c r="G46" i="6" s="1"/>
  <c r="F20" i="5" l="1"/>
  <c r="G5" i="6"/>
  <c r="G6" i="6"/>
  <c r="G40" i="5" l="1"/>
  <c r="G20" i="5"/>
  <c r="G8" i="6"/>
  <c r="G9" i="6" s="1"/>
  <c r="G29" i="5" l="1"/>
  <c r="G30" i="5" s="1"/>
  <c r="G31" i="5" s="1"/>
  <c r="G32" i="5" s="1"/>
  <c r="G27" i="5"/>
  <c r="G45" i="5"/>
  <c r="G46" i="5" s="1"/>
  <c r="G47" i="5" s="1"/>
  <c r="G48" i="5" s="1"/>
  <c r="G10" i="6"/>
  <c r="G11" i="6" s="1"/>
  <c r="G12" i="6" s="1"/>
  <c r="G17" i="6" l="1"/>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<sst xmlns="http://schemas.openxmlformats.org/spreadsheetml/2006/main" count="547" uniqueCount="395">
  <si>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</si>
  <si>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</si>
  <si>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</si>
  <si>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</si>
  <si>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</si>
  <si>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</si>
  <si>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</si>
  <si>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</si>
  <si>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</si>
  <si>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</si>
  <si>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</si>
  <si>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</si>
  <si>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</si>
  <si>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</si>
  <si>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</si>
  <si>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</si>
  <si>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</si>
  <si>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</si>
  <si>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</si>
  <si>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</si>
  <si>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</si>
  <si>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</si>
  <si>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</si>
  <si>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</si>
  <si>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</si>
  <si>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</si>
  <si>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</si>
  <si>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</si>
  <si>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</si>
  <si>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</si>
  <si>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</si>
  <si>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</si>
  <si>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</si>
  <si>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</si>
  <si>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</si>
  <si>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</si>
  <si>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</si>
  <si>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</si>
  <si>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</si>
  <si>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</si>
  <si>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</si>
  <si>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</si>
  <si>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</si>
  <si>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</si>
  <si>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</si>
  <si>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</si>
  <si>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</si>
  <si>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</si>
  <si>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</si>
  <si>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</si>
  <si>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</si>
  <si>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</si>
  <si>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</si>
  <si>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</si>
  <si>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</si>
  <si>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</si>
  <si>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</si>
  <si>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</si>
  <si>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</si>
  <si>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</si>
  <si>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</si>
  <si>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</si>
  <si>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</si>
  <si>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</si>
  <si>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</si>
  <si>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</si>
  <si>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</si>
  <si>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</si>
  <si>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</si>
  <si>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</si>
  <si>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</si>
  <si>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</si>
  <si>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</si>
  <si>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</si>
  <si>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</si>
  <si>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</si>
  <si>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</si>
  <si>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</si>
  <si>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</si>
  <si>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</si>
  <si>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</si>
  <si>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</si>
  <si>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</si>
  <si>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</si>
  <si>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</si>
  <si>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</si>
  <si>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</si>
  <si>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</si>
  <si>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</si>
  <si>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</si>
  <si>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</si>
  <si>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</si>
  <si>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</si>
  <si>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</si>
  <si>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</si>
  <si>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</si>
  <si>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</si>
  <si>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</si>
  <si>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</si>
  <si>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</si>
  <si>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</si>
  <si>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</si>
  <si>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</si>
  <si>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</si>
  <si>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</si>
  <si>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</si>
  <si>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</si>
  <si>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</si>
  <si>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</si>
  <si>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</si>
  <si>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</si>
  <si>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</si>
  <si>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</si>
  <si>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</si>
  <si>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</si>
  <si>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</si>
  <si>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</si>
  <si>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</si>
  <si>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</si>
  <si>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</si>
  <si>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</si>
  <si>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区　分</t>
    <rPh sb="0" eb="1">
      <t>ク</t>
    </rPh>
    <rPh sb="2" eb="3">
      <t>ブン</t>
    </rPh>
    <phoneticPr fontId="4"/>
  </si>
  <si>
    <t>　■治験　　　□製造販売後臨床試験</t>
    <rPh sb="2" eb="4">
      <t>チケン</t>
    </rPh>
    <rPh sb="8" eb="10">
      <t>セイゾウ</t>
    </rPh>
    <rPh sb="10" eb="12">
      <t>ハンバイ</t>
    </rPh>
    <rPh sb="12" eb="13">
      <t>ゴ</t>
    </rPh>
    <rPh sb="13" eb="15">
      <t>リンショウ</t>
    </rPh>
    <rPh sb="15" eb="17">
      <t>シケン</t>
    </rPh>
    <phoneticPr fontId="4"/>
  </si>
  <si>
    <t>　□新規契約　□変更契約</t>
    <rPh sb="2" eb="4">
      <t>シンキ</t>
    </rPh>
    <rPh sb="4" eb="6">
      <t>ケイヤク</t>
    </rPh>
    <rPh sb="8" eb="10">
      <t>ヘンコウ</t>
    </rPh>
    <rPh sb="10" eb="12">
      <t>ケイヤク</t>
    </rPh>
    <phoneticPr fontId="4"/>
  </si>
  <si>
    <t>ポイント</t>
    <phoneticPr fontId="4"/>
  </si>
  <si>
    <t>成人</t>
    <rPh sb="0" eb="2">
      <t>セイジン</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</si>
  <si>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</si>
  <si>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西暦　　　　年　　月　　日</t>
  </si>
  <si>
    <t>整理番号</t>
  </si>
  <si>
    <t>区　分</t>
  </si>
  <si>
    <t>　■治験　　　□製造販売後臨床試験</t>
  </si>
  <si>
    <t>　□新規契約　□変更契約</t>
  </si>
  <si>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</si>
  <si>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</si>
  <si>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</si>
  <si>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</si>
  <si>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</si>
  <si>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</si>
  <si>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</si>
  <si>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</si>
  <si>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</si>
  <si>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</si>
  <si>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</si>
  <si>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</si>
  <si>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</si>
  <si>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</si>
  <si>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</si>
  <si>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</si>
  <si>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</si>
  <si>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</si>
  <si>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</si>
  <si>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</si>
  <si>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</si>
  <si>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</si>
  <si>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</si>
  <si>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</si>
  <si>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</si>
  <si>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</si>
  <si>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</si>
  <si>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</si>
  <si>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</si>
  <si>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</si>
  <si>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</si>
  <si>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</si>
  <si>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</si>
  <si>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</si>
  <si>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</si>
  <si>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</si>
  <si>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</si>
  <si>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</si>
  <si>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</si>
  <si>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</si>
  <si>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</si>
  <si>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</si>
  <si>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</si>
  <si>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</si>
  <si>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</si>
  <si>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</si>
  <si>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</si>
  <si>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</si>
  <si>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</si>
  <si>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</si>
  <si>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</si>
  <si>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</si>
  <si>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</si>
  <si>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</si>
  <si>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</si>
  <si>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</si>
  <si>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</si>
  <si>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土日祝日の調製</t>
  </si>
  <si>
    <t>あり</t>
  </si>
  <si>
    <t>L</t>
  </si>
  <si>
    <t>調剤条件・回数</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</si>
  <si>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</si>
  <si>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</si>
  <si>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</si>
  <si>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</si>
  <si>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</si>
  <si>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</si>
  <si>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</si>
  <si>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</si>
  <si>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</si>
  <si>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</si>
  <si>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（治験・医薬品）</t>
    <rPh sb="1" eb="3">
      <t>チケン</t>
    </rPh>
    <rPh sb="4" eb="7">
      <t>イヤクヒン</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</si>
  <si>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</si>
  <si>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</si>
  <si>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</si>
  <si>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</si>
  <si>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</si>
  <si>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</si>
  <si>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</si>
  <si>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</si>
  <si>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</si>
  <si>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</si>
  <si>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</si>
  <si>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</si>
  <si>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</si>
  <si>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</si>
  <si>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</si>
  <si>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</si>
  <si>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</si>
  <si>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</si>
  <si>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</si>
  <si>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</si>
  <si>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ポイント</t>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</si>
  <si>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</si>
  <si>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</si>
  <si>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</si>
  <si>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</si>
  <si>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</si>
  <si>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</si>
  <si>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</si>
  <si>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</si>
  <si>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</si>
  <si>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</si>
  <si>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</si>
  <si>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</si>
  <si>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</si>
  <si>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</si>
  <si>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</si>
  <si>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</si>
  <si>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</si>
  <si>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</si>
  <si>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</si>
  <si>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</si>
  <si>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</si>
  <si>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</si>
  <si>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ポイント</t>
    <phoneticPr fontId="4"/>
  </si>
  <si>
    <t>(1)</t>
    <phoneticPr fontId="4"/>
  </si>
  <si>
    <t>(2)</t>
    <phoneticPr fontId="4"/>
  </si>
  <si>
    <t>(1)×0.3</t>
    <phoneticPr fontId="4"/>
  </si>
  <si>
    <t>(1)＋(2)</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</si>
  <si>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</si>
  <si>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</si>
  <si>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</si>
  <si>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</si>
  <si>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</si>
  <si>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</si>
  <si>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</si>
  <si>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</si>
  <si>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</si>
  <si>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</si>
  <si>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</si>
  <si>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</si>
  <si>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</si>
  <si>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</si>
  <si>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</si>
  <si>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</si>
  <si>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</si>
  <si>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</si>
  <si>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</si>
  <si>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</si>
  <si>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</si>
  <si>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</si>
  <si>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</si>
  <si>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</si>
  <si>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</si>
  <si>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</si>
  <si>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</si>
  <si>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</si>
  <si>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</si>
  <si>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</si>
  <si>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</si>
  <si>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</si>
  <si>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</si>
  <si>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</si>
  <si>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</si>
  <si>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</si>
  <si>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</si>
  <si>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</si>
  <si>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</si>
  <si>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</si>
  <si>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</si>
  <si>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</si>
  <si>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</si>
  <si>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</si>
  <si>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</si>
  <si>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</si>
  <si>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</si>
  <si>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</si>
  <si>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</si>
  <si>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</si>
  <si>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</si>
  <si>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4"/>
  </si>
  <si>
    <t>3,000円（CD-R等1枚につき）</t>
    <rPh sb="5" eb="6">
      <t>エン</t>
    </rPh>
    <rPh sb="11" eb="12">
      <t>トウ</t>
    </rPh>
    <rPh sb="13" eb="14">
      <t>マイ</t>
    </rPh>
    <phoneticPr fontId="4"/>
  </si>
  <si>
    <t>外注検査検体特殊発送費</t>
    <rPh sb="10" eb="11">
      <t>ヒ</t>
    </rPh>
    <phoneticPr fontId="24"/>
  </si>
  <si>
    <t>100,000円（処理1回につき）</t>
    <rPh sb="7" eb="8">
      <t>エン</t>
    </rPh>
    <rPh sb="9" eb="11">
      <t>ショリ</t>
    </rPh>
    <rPh sb="12" eb="13">
      <t>カイ</t>
    </rPh>
    <phoneticPr fontId="4"/>
  </si>
  <si>
    <t>③</t>
    <phoneticPr fontId="4"/>
  </si>
  <si>
    <t>症例ファイル作成費</t>
    <rPh sb="8" eb="9">
      <t>ヒ</t>
    </rPh>
    <phoneticPr fontId="24"/>
  </si>
  <si>
    <t>④</t>
    <phoneticPr fontId="4"/>
  </si>
  <si>
    <t>SAE対応費</t>
    <rPh sb="3" eb="5">
      <t>タイオウ</t>
    </rPh>
    <rPh sb="5" eb="6">
      <t>ヒ</t>
    </rPh>
    <phoneticPr fontId="24"/>
  </si>
  <si>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</si>
  <si>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</si>
  <si>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</si>
  <si>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</si>
  <si>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西暦　　　　年　　月　　日</t>
    <rPh sb="0" eb="2">
      <t>セイレキ</t>
    </rPh>
    <rPh sb="6" eb="7">
      <t>トシ</t>
    </rPh>
    <rPh sb="9" eb="10">
      <t>ツキ</t>
    </rPh>
    <rPh sb="12" eb="13">
      <t>ヒ</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</si>
  <si>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</si>
  <si>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要　　　　　　素</t>
  </si>
  <si>
    <t>検体数</t>
    <rPh sb="0" eb="2">
      <t>ケンタイ</t>
    </rPh>
    <rPh sb="2" eb="3">
      <t>スウ</t>
    </rPh>
    <phoneticPr fontId="4"/>
  </si>
  <si>
    <t>検体採取の難易度</t>
    <rPh sb="0" eb="2">
      <t>ケンタイ</t>
    </rPh>
    <rPh sb="2" eb="4">
      <t>サイシュ</t>
    </rPh>
    <rPh sb="5" eb="8">
      <t>ナンイド</t>
    </rPh>
    <phoneticPr fontId="4"/>
  </si>
  <si>
    <t>尿、糞便、唾液、
喀痰、毛髪、
涙液、汗</t>
    <rPh sb="0" eb="1">
      <t>ニョウ</t>
    </rPh>
    <rPh sb="2" eb="4">
      <t>フンベン</t>
    </rPh>
    <rPh sb="5" eb="7">
      <t>ダエキ</t>
    </rPh>
    <rPh sb="9" eb="10">
      <t>カク</t>
    </rPh>
    <rPh sb="10" eb="11">
      <t>タン</t>
    </rPh>
    <rPh sb="12" eb="14">
      <t>モウハツ</t>
    </rPh>
    <rPh sb="16" eb="17">
      <t>ルイ</t>
    </rPh>
    <rPh sb="17" eb="18">
      <t>エキ</t>
    </rPh>
    <rPh sb="19" eb="20">
      <t>アセ</t>
    </rPh>
    <phoneticPr fontId="27"/>
  </si>
  <si>
    <t>血液、分泌物、
精液、粘液、乳汁、
滑液</t>
    <rPh sb="0" eb="2">
      <t>ケツエキ</t>
    </rPh>
    <rPh sb="3" eb="5">
      <t>ブンピツ</t>
    </rPh>
    <rPh sb="5" eb="6">
      <t>ブツ</t>
    </rPh>
    <rPh sb="8" eb="10">
      <t>セイエキ</t>
    </rPh>
    <rPh sb="11" eb="13">
      <t>ネンエキ</t>
    </rPh>
    <rPh sb="14" eb="15">
      <t>チチ</t>
    </rPh>
    <rPh sb="15" eb="16">
      <t>シル</t>
    </rPh>
    <rPh sb="18" eb="19">
      <t>スベ</t>
    </rPh>
    <rPh sb="19" eb="20">
      <t>エキ</t>
    </rPh>
    <phoneticPr fontId="27"/>
  </si>
  <si>
    <t>胃液、腸液</t>
    <rPh sb="0" eb="2">
      <t>イエキ</t>
    </rPh>
    <rPh sb="3" eb="5">
      <t>チョウエキ</t>
    </rPh>
    <phoneticPr fontId="4"/>
  </si>
  <si>
    <t>検体の対象</t>
    <rPh sb="0" eb="2">
      <t>ケンタイ</t>
    </rPh>
    <rPh sb="3" eb="5">
      <t>タイショウ</t>
    </rPh>
    <phoneticPr fontId="4"/>
  </si>
  <si>
    <t>小児</t>
    <rPh sb="0" eb="2">
      <t>ショウニ</t>
    </rPh>
    <phoneticPr fontId="4"/>
  </si>
  <si>
    <t>乳児、新生児
低出生体重児</t>
    <rPh sb="0" eb="2">
      <t>ニュウジ</t>
    </rPh>
    <rPh sb="3" eb="6">
      <t>シンセイジ</t>
    </rPh>
    <rPh sb="7" eb="13">
      <t>テイシュッショウタイジュウジ</t>
    </rPh>
    <phoneticPr fontId="4"/>
  </si>
  <si>
    <t>検体収集の難易度</t>
    <rPh sb="0" eb="2">
      <t>ケンタイ</t>
    </rPh>
    <rPh sb="2" eb="4">
      <t>シュウシュウ</t>
    </rPh>
    <rPh sb="5" eb="8">
      <t>ナンイド</t>
    </rPh>
    <phoneticPr fontId="4"/>
  </si>
  <si>
    <t>希少疾病以外</t>
    <rPh sb="0" eb="2">
      <t>キショウ</t>
    </rPh>
    <rPh sb="2" eb="4">
      <t>シッペイ</t>
    </rPh>
    <rPh sb="4" eb="6">
      <t>イガイ</t>
    </rPh>
    <phoneticPr fontId="4"/>
  </si>
  <si>
    <t>希少疾病対象</t>
    <rPh sb="0" eb="2">
      <t>キショウ</t>
    </rPh>
    <rPh sb="2" eb="4">
      <t>シッペイ</t>
    </rPh>
    <rPh sb="4" eb="6">
      <t>タイショウ</t>
    </rPh>
    <phoneticPr fontId="4"/>
  </si>
  <si>
    <t>測定方法</t>
    <rPh sb="0" eb="2">
      <t>ソクテイ</t>
    </rPh>
    <rPh sb="2" eb="4">
      <t>ホウホウ</t>
    </rPh>
    <phoneticPr fontId="27"/>
  </si>
  <si>
    <t>自動分析法</t>
    <rPh sb="0" eb="2">
      <t>ジドウ</t>
    </rPh>
    <rPh sb="2" eb="4">
      <t>ブンセキ</t>
    </rPh>
    <rPh sb="4" eb="5">
      <t>ホウ</t>
    </rPh>
    <phoneticPr fontId="4"/>
  </si>
  <si>
    <t>用手法</t>
    <rPh sb="0" eb="1">
      <t>ヨウ</t>
    </rPh>
    <rPh sb="1" eb="3">
      <t>シュホウ</t>
    </rPh>
    <phoneticPr fontId="4"/>
  </si>
  <si>
    <t>有り</t>
    <rPh sb="0" eb="1">
      <t>ア</t>
    </rPh>
    <phoneticPr fontId="4"/>
  </si>
  <si>
    <t>承認申請に使用される文書等の作成</t>
    <rPh sb="0" eb="2">
      <t>ショウニン</t>
    </rPh>
    <rPh sb="2" eb="4">
      <t>シンセイ</t>
    </rPh>
    <rPh sb="5" eb="7">
      <t>シヨウ</t>
    </rPh>
    <rPh sb="10" eb="13">
      <t>ブンショトウ</t>
    </rPh>
    <rPh sb="14" eb="16">
      <t>サクセイ</t>
    </rPh>
    <phoneticPr fontId="27"/>
  </si>
  <si>
    <t>合　　　　　　計</t>
    <rPh sb="0" eb="1">
      <t>ゴウ</t>
    </rPh>
    <phoneticPr fontId="4"/>
  </si>
  <si>
    <t>　　　　　　　１契約当たりのポイント　　　　　　　　　　　　　　　　　</t>
    <rPh sb="8" eb="10">
      <t>ケイヤク</t>
    </rPh>
    <phoneticPr fontId="4"/>
  </si>
  <si>
    <t>また、記載以外の検体の場合は検体採取の難易度に応じて算出すること。</t>
    <rPh sb="3" eb="5">
      <t>キサイ</t>
    </rPh>
    <rPh sb="5" eb="7">
      <t>イガイ</t>
    </rPh>
    <rPh sb="8" eb="10">
      <t>ケンタイ</t>
    </rPh>
    <rPh sb="11" eb="13">
      <t>バアイ</t>
    </rPh>
    <rPh sb="14" eb="16">
      <t>ケンタイ</t>
    </rPh>
    <rPh sb="16" eb="18">
      <t>サイシュ</t>
    </rPh>
    <rPh sb="19" eb="22">
      <t>ナンイド</t>
    </rPh>
    <rPh sb="23" eb="24">
      <t>オウ</t>
    </rPh>
    <rPh sb="26" eb="28">
      <t>サンシュツ</t>
    </rPh>
    <phoneticPr fontId="4"/>
  </si>
  <si>
    <t>　□医薬品　　□医療機器　　□再生医療等製品</t>
    <phoneticPr fontId="3"/>
  </si>
  <si>
    <t>山口大学様式4-5（2020年11月版）</t>
    <rPh sb="0" eb="2">
      <t>ヤマグチ</t>
    </rPh>
    <rPh sb="2" eb="4">
      <t>ダイガク</t>
    </rPh>
    <rPh sb="4" eb="6">
      <t>ヨウシキ</t>
    </rPh>
    <rPh sb="14" eb="15">
      <t>ネン</t>
    </rPh>
    <rPh sb="17" eb="18">
      <t>ガツ</t>
    </rPh>
    <rPh sb="18" eb="19">
      <t>バン</t>
    </rPh>
    <phoneticPr fontId="4"/>
  </si>
  <si>
    <r>
      <t>臨床試験研究経費ポイント算出表－</t>
    </r>
    <r>
      <rPr>
        <b/>
        <sz val="12"/>
        <rFont val="Meiryo UI"/>
        <family val="3"/>
        <charset val="128"/>
      </rPr>
      <t>体外診断用医薬品の相関及び性能試験</t>
    </r>
    <r>
      <rPr>
        <b/>
        <sz val="16"/>
        <rFont val="Meiryo UI"/>
        <family val="3"/>
        <charset val="128"/>
      </rPr>
      <t>－</t>
    </r>
    <rPh sb="0" eb="2">
      <t>リンショウ</t>
    </rPh>
    <rPh sb="2" eb="4">
      <t>シケン</t>
    </rPh>
    <rPh sb="4" eb="6">
      <t>ケンキュウ</t>
    </rPh>
    <rPh sb="6" eb="8">
      <t>ケイヒ</t>
    </rPh>
    <rPh sb="12" eb="14">
      <t>サンシュツ</t>
    </rPh>
    <rPh sb="14" eb="15">
      <t>ヒョウ</t>
    </rPh>
    <phoneticPr fontId="4"/>
  </si>
  <si>
    <t xml:space="preserve">臨床試験研究経費：合計ポイント×8,000円　　　　　　　　 </t>
    <rPh sb="0" eb="2">
      <t>リンショウ</t>
    </rPh>
    <rPh sb="2" eb="4">
      <t>シケン</t>
    </rPh>
    <rPh sb="4" eb="6">
      <t>ケンキュウ</t>
    </rPh>
    <rPh sb="6" eb="8">
      <t>ケイヒ</t>
    </rPh>
    <rPh sb="9" eb="11">
      <t>ゴウケイ</t>
    </rPh>
    <rPh sb="21" eb="22">
      <t>エン</t>
    </rPh>
    <phoneticPr fontId="4"/>
  </si>
  <si>
    <t>ウエイト</t>
    <phoneticPr fontId="4"/>
  </si>
  <si>
    <t>Ⅰ
(ウエイト×1）</t>
    <phoneticPr fontId="4"/>
  </si>
  <si>
    <t>Ⅱ
(ウエイト×2）</t>
    <phoneticPr fontId="4"/>
  </si>
  <si>
    <t>Ⅲ
(ウエイト×3）</t>
    <phoneticPr fontId="4"/>
  </si>
  <si>
    <t>Ⅳ
(ウエイト×5）</t>
    <phoneticPr fontId="4"/>
  </si>
  <si>
    <t>ポイント</t>
    <phoneticPr fontId="4"/>
  </si>
  <si>
    <t>A</t>
    <phoneticPr fontId="4"/>
  </si>
  <si>
    <t>５０検体以下</t>
    <rPh sb="2" eb="4">
      <t>ケンタイ</t>
    </rPh>
    <rPh sb="4" eb="6">
      <t>イカ</t>
    </rPh>
    <phoneticPr fontId="4"/>
  </si>
  <si>
    <t>５１～１００検体</t>
    <rPh sb="6" eb="8">
      <t>ケンタイ</t>
    </rPh>
    <phoneticPr fontId="4"/>
  </si>
  <si>
    <t>１０１～３００検体</t>
    <rPh sb="7" eb="9">
      <t>ケンタイ</t>
    </rPh>
    <phoneticPr fontId="4"/>
  </si>
  <si>
    <t>３０１検体以上</t>
    <rPh sb="3" eb="5">
      <t>ケンタイ</t>
    </rPh>
    <rPh sb="5" eb="7">
      <t>イジョウ</t>
    </rPh>
    <phoneticPr fontId="4"/>
  </si>
  <si>
    <t>B</t>
    <phoneticPr fontId="4"/>
  </si>
  <si>
    <t>髄液、羊水、組織、胸水、腹水、
腫瘍内容物</t>
    <rPh sb="0" eb="1">
      <t>ズイ</t>
    </rPh>
    <rPh sb="1" eb="2">
      <t>エキ</t>
    </rPh>
    <rPh sb="3" eb="5">
      <t>ヨウスイ</t>
    </rPh>
    <rPh sb="6" eb="8">
      <t>ソシキ</t>
    </rPh>
    <rPh sb="9" eb="10">
      <t>キョウ</t>
    </rPh>
    <rPh sb="10" eb="11">
      <t>スイ</t>
    </rPh>
    <rPh sb="12" eb="13">
      <t>ハラ</t>
    </rPh>
    <rPh sb="13" eb="14">
      <t>スイ</t>
    </rPh>
    <rPh sb="16" eb="18">
      <t>シュヨウ</t>
    </rPh>
    <rPh sb="18" eb="20">
      <t>ナイヨウ</t>
    </rPh>
    <rPh sb="20" eb="21">
      <t>ブツ</t>
    </rPh>
    <phoneticPr fontId="27"/>
  </si>
  <si>
    <t>C</t>
    <phoneticPr fontId="4"/>
  </si>
  <si>
    <t>D</t>
    <phoneticPr fontId="4"/>
  </si>
  <si>
    <t>E</t>
    <phoneticPr fontId="4"/>
  </si>
  <si>
    <t>F</t>
    <phoneticPr fontId="4"/>
  </si>
  <si>
    <t>※</t>
    <phoneticPr fontId="4"/>
  </si>
  <si>
    <t>1.</t>
    <phoneticPr fontId="4"/>
  </si>
  <si>
    <t>「相関及び性能試験」を「臨床性能試験」と併せて行う場合は、当該ポイント算出表における「A検体数」欄の</t>
    <rPh sb="1" eb="3">
      <t>ソウカン</t>
    </rPh>
    <rPh sb="3" eb="4">
      <t>オヨ</t>
    </rPh>
    <rPh sb="5" eb="7">
      <t>セイノウ</t>
    </rPh>
    <rPh sb="7" eb="9">
      <t>シケン</t>
    </rPh>
    <rPh sb="12" eb="14">
      <t>リンショウ</t>
    </rPh>
    <rPh sb="14" eb="16">
      <t>セイノウ</t>
    </rPh>
    <rPh sb="16" eb="18">
      <t>シケン</t>
    </rPh>
    <rPh sb="20" eb="21">
      <t>アワ</t>
    </rPh>
    <rPh sb="23" eb="24">
      <t>オコナ</t>
    </rPh>
    <rPh sb="25" eb="27">
      <t>バアイ</t>
    </rPh>
    <rPh sb="29" eb="31">
      <t>トウガイ</t>
    </rPh>
    <rPh sb="35" eb="37">
      <t>サンシュツ</t>
    </rPh>
    <rPh sb="37" eb="38">
      <t>ヒョウ</t>
    </rPh>
    <rPh sb="44" eb="46">
      <t>ケンタイ</t>
    </rPh>
    <rPh sb="46" eb="47">
      <t>スウ</t>
    </rPh>
    <rPh sb="48" eb="49">
      <t>ラン</t>
    </rPh>
    <phoneticPr fontId="4"/>
  </si>
  <si>
    <t>ポイント数を臨床性能試験の研究経費ポイント算出表に加算して算出する。</t>
    <rPh sb="4" eb="5">
      <t>スウ</t>
    </rPh>
    <rPh sb="6" eb="8">
      <t>リンショウ</t>
    </rPh>
    <rPh sb="8" eb="10">
      <t>セイノウ</t>
    </rPh>
    <rPh sb="10" eb="12">
      <t>シケン</t>
    </rPh>
    <rPh sb="13" eb="15">
      <t>ケンキュウ</t>
    </rPh>
    <rPh sb="15" eb="17">
      <t>ケイヒ</t>
    </rPh>
    <rPh sb="21" eb="23">
      <t>サンシュツ</t>
    </rPh>
    <rPh sb="23" eb="24">
      <t>ヒョウ</t>
    </rPh>
    <rPh sb="25" eb="27">
      <t>カサン</t>
    </rPh>
    <rPh sb="29" eb="31">
      <t>サンシュツ</t>
    </rPh>
    <phoneticPr fontId="4"/>
  </si>
  <si>
    <t>2.</t>
    <phoneticPr fontId="4"/>
  </si>
  <si>
    <t>「B検体採取の難易度」の欄において、血液とは全血、血漿又は血清をいう。</t>
    <rPh sb="2" eb="4">
      <t>ケンタイ</t>
    </rPh>
    <rPh sb="4" eb="6">
      <t>サイシュ</t>
    </rPh>
    <rPh sb="7" eb="10">
      <t>ナンイド</t>
    </rPh>
    <rPh sb="12" eb="13">
      <t>ラン</t>
    </rPh>
    <rPh sb="18" eb="20">
      <t>ケツエキ</t>
    </rPh>
    <rPh sb="22" eb="23">
      <t>ゼン</t>
    </rPh>
    <rPh sb="23" eb="24">
      <t>ケツ</t>
    </rPh>
    <rPh sb="25" eb="27">
      <t>ケッショウ</t>
    </rPh>
    <rPh sb="27" eb="28">
      <t>マタ</t>
    </rPh>
    <rPh sb="29" eb="31">
      <t>ケッセイ</t>
    </rPh>
    <phoneticPr fontId="4"/>
  </si>
  <si>
    <t>治験薬管理費ポイント算出表－体外診断用医薬品の相関及び性能試験－</t>
    <phoneticPr fontId="4"/>
  </si>
  <si>
    <t>　11．請求情報等</t>
    <rPh sb="4" eb="6">
      <t>セイキュウ</t>
    </rPh>
    <rPh sb="6" eb="8">
      <t>ジョウホウ</t>
    </rPh>
    <rPh sb="8" eb="9">
      <t>トウ</t>
    </rPh>
    <phoneticPr fontId="4"/>
  </si>
  <si>
    <t>山口大学様式1（2023年2月版）</t>
    <phoneticPr fontId="4"/>
  </si>
  <si>
    <t>山口大学様式4-6（2026年01月版）</t>
    <phoneticPr fontId="4"/>
  </si>
  <si>
    <t>注） 医療機器は、治験薬管理費A（契約単位）を適用しない</t>
    <phoneticPr fontId="3"/>
  </si>
  <si>
    <t>山口大学様式6（2026年1月版）</t>
    <phoneticPr fontId="4"/>
  </si>
  <si>
    <t>60,000円/契約</t>
    <rPh sb="6" eb="7">
      <t>エン</t>
    </rPh>
    <rPh sb="8" eb="10">
      <t>ケイヤク</t>
    </rPh>
    <phoneticPr fontId="4"/>
  </si>
  <si>
    <t>60,000円/契約・年度</t>
    <rPh sb="6" eb="7">
      <t>エン</t>
    </rPh>
    <rPh sb="8" eb="10">
      <t>ケイヤク</t>
    </rPh>
    <rPh sb="11" eb="13">
      <t>ネンド</t>
    </rPh>
    <phoneticPr fontId="4"/>
  </si>
  <si>
    <t>③</t>
    <phoneticPr fontId="3"/>
  </si>
  <si>
    <t>治験運営経費</t>
    <rPh sb="0" eb="4">
      <t>チケンウンエイ</t>
    </rPh>
    <rPh sb="4" eb="6">
      <t>ケイヒ</t>
    </rPh>
    <phoneticPr fontId="3"/>
  </si>
  <si>
    <t>150,000円/契約・年度</t>
    <rPh sb="7" eb="8">
      <t>エン</t>
    </rPh>
    <rPh sb="9" eb="11">
      <t>ケイヤク</t>
    </rPh>
    <rPh sb="12" eb="14">
      <t>ネンド</t>
    </rPh>
    <phoneticPr fontId="4"/>
  </si>
  <si>
    <t>④</t>
    <phoneticPr fontId="3"/>
  </si>
  <si>
    <t>システム使用料</t>
    <rPh sb="4" eb="7">
      <t>シヨウリョウ</t>
    </rPh>
    <phoneticPr fontId="3"/>
  </si>
  <si>
    <t>156,000円/契約・年度</t>
    <rPh sb="7" eb="8">
      <t>エン</t>
    </rPh>
    <phoneticPr fontId="3"/>
  </si>
  <si>
    <t>協力診療科セットアップ費</t>
    <phoneticPr fontId="3"/>
  </si>
  <si>
    <t>検査協力・患者紹介等：50,000円/診療科</t>
    <phoneticPr fontId="3"/>
  </si>
  <si>
    <t>専用病床を使用：100,000円/診療科</t>
    <phoneticPr fontId="3"/>
  </si>
  <si>
    <t>⑧</t>
    <phoneticPr fontId="4"/>
  </si>
  <si>
    <t>⑨</t>
    <phoneticPr fontId="3"/>
  </si>
  <si>
    <t>⑩</t>
    <phoneticPr fontId="4"/>
  </si>
  <si>
    <t>(①+②+③+④+⑤+⑥＋⑦＋⑧＋⑨)×0.2</t>
    <phoneticPr fontId="4"/>
  </si>
  <si>
    <t>⑪</t>
    <phoneticPr fontId="3"/>
  </si>
  <si>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</si>
  <si>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</si>
  <si>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</si>
  <si>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①+②+③+④+⑤+⑥＋⑦＋⑧＋⑨＋⑩＋⑪</t>
    <phoneticPr fontId="4"/>
  </si>
  <si>
    <t>治験運営経費</t>
    <phoneticPr fontId="3"/>
  </si>
  <si>
    <t>(①+②+③+④+⑤＋⑥＋⑦)×0.2</t>
    <phoneticPr fontId="4"/>
  </si>
  <si>
    <t>①+②+③+④+⑤+⑥＋⑦＋⑧</t>
    <phoneticPr fontId="4"/>
  </si>
  <si>
    <t>20,000円/契約・年度（ホルマリン等管理）</t>
    <rPh sb="19" eb="20">
      <t>トウ</t>
    </rPh>
    <phoneticPr fontId="3"/>
  </si>
  <si>
    <t>100,000円/契約
上記に加えて、10,000円/目標被験者数</t>
    <rPh sb="7" eb="8">
      <t>エン</t>
    </rPh>
    <rPh sb="9" eb="11">
      <t>ケイヤク</t>
    </rPh>
    <rPh sb="12" eb="14">
      <t>ジョウキ</t>
    </rPh>
    <rPh sb="15" eb="16">
      <t>クワ</t>
    </rPh>
    <rPh sb="25" eb="26">
      <t>エン</t>
    </rPh>
    <rPh sb="27" eb="29">
      <t>モクヒョウ</t>
    </rPh>
    <rPh sb="29" eb="32">
      <t>ヒケンシャ</t>
    </rPh>
    <rPh sb="32" eb="33">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</si>
</sst>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30">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12"/>
      <name val="Meiryo UI"/>
      <family val="3"/>
      <charset val="128"/>
    </font>
    <font>
      <sz val="11"/>
      <color indexed="9"/>
      <name val="ＭＳ Ｐゴシック"/>
      <family val="3"/>
      <charset val="128"/>
    </font>
    <font>
      <b/>
      <sz val="14"/>
      <name val="Meiryo UI"/>
      <family val="3"/>
      <charset val="128"/>
    </font>
    <font>
      <b/>
      <sz val="12"/>
      <name val="Meiryo UI"/>
      <family val="3"/>
      <charset val="128"/>
    </font>
    <font>
      <b/>
      <sz val="11"/>
      <color indexed="9"/>
      <name val="ＭＳ Ｐゴシック"/>
      <family val="3"/>
      <charset val="128"/>
    </font>
    <font>
      <sz val="11"/>
      <color theme="1"/>
      <name val="游ゴシック"/>
      <family val="3"/>
      <charset val="128"/>
      <scheme val="minor"/>
    </font>
    <font>
      <sz val="8"/>
      <color theme="1"/>
      <name val="Meiryo UI"/>
      <family val="3"/>
      <charset val="128"/>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
      <patternFill patternType="solid">
        <fgColor rgb="FFCCFFCC"/>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7">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28" fillId="0" borderId="0">
      <alignment vertical="center"/>
    </xf>
    <xf numFmtId="38" fontId="1" fillId="0" borderId="0" applyFont="0" applyFill="0" applyBorder="0" applyAlignment="0" applyProtection="0"/>
    <xf numFmtId="0" fontId="1" fillId="0" borderId="0"/>
  </cellStyleXfs>
  <cellXfs count="301">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0" xfId="1" applyFont="1" applyAlignment="1">
      <alignment horizontal="right" vertical="center"/>
    </xf>
    <xf numFmtId="0" fontId="23" fillId="0" borderId="0" xfId="1" applyFont="1" applyAlignment="1">
      <alignment horizontal="left"/>
    </xf>
    <xf numFmtId="0" fontId="19" fillId="0" borderId="13" xfId="1" applyFont="1" applyBorder="1" applyAlignment="1">
      <alignment horizontal="left" vertical="center" wrapText="1"/>
    </xf>
    <xf numFmtId="0" fontId="10" fillId="0" borderId="17" xfId="1" applyFont="1" applyBorder="1" applyAlignment="1">
      <alignment horizontal="center" vertical="center"/>
    </xf>
    <xf numFmtId="0" fontId="10" fillId="2" borderId="17" xfId="1" applyFont="1" applyFill="1" applyBorder="1" applyAlignment="1">
      <alignment horizontal="center" vertical="center"/>
    </xf>
    <xf numFmtId="0" fontId="22" fillId="0" borderId="17" xfId="1" applyFont="1" applyBorder="1" applyAlignment="1">
      <alignment horizontal="center" vertical="center" wrapText="1"/>
    </xf>
    <xf numFmtId="0" fontId="22" fillId="0" borderId="0" xfId="1" applyFont="1" applyAlignment="1">
      <alignment horizontal="center" vertical="center" wrapText="1"/>
    </xf>
    <xf numFmtId="0" fontId="23" fillId="0" borderId="19"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vertical="top"/>
    </xf>
    <xf numFmtId="0" fontId="10" fillId="0" borderId="0" xfId="1" applyFont="1">
      <alignment vertical="center"/>
    </xf>
    <xf numFmtId="0" fontId="21" fillId="0" borderId="0" xfId="1" applyFont="1" applyAlignment="1">
      <alignment horizontal="center" vertical="center" wrapText="1"/>
    </xf>
    <xf numFmtId="0" fontId="10" fillId="0" borderId="15" xfId="1" applyFont="1" applyBorder="1" applyAlignment="1">
      <alignment horizontal="center" vertical="center"/>
    </xf>
    <xf numFmtId="0" fontId="10" fillId="0" borderId="16" xfId="1" applyFont="1" applyBorder="1">
      <alignment vertical="center"/>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2" borderId="14" xfId="1" applyFont="1" applyFill="1" applyBorder="1" applyAlignment="1">
      <alignment horizontal="center" vertical="center"/>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30" xfId="2" applyFont="1" applyBorder="1" applyAlignment="1">
      <alignment vertical="center"/>
    </xf>
    <xf numFmtId="0" fontId="10" fillId="0" borderId="14" xfId="1" applyFont="1" applyBorder="1" applyAlignment="1">
      <alignment horizontal="left" vertical="center"/>
    </xf>
    <xf numFmtId="0" fontId="10" fillId="2" borderId="32" xfId="1" applyFont="1" applyFill="1" applyBorder="1" applyAlignment="1">
      <alignment horizontal="center" vertical="center" textRotation="255" shrinkToFit="1"/>
    </xf>
    <xf numFmtId="0" fontId="10" fillId="0" borderId="33"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3"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4" xfId="1" applyFont="1" applyBorder="1">
      <alignment vertical="center"/>
    </xf>
    <xf numFmtId="0" fontId="10" fillId="0" borderId="31"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38" fontId="10" fillId="0" borderId="0" xfId="5" applyFont="1" applyFill="1" applyBorder="1" applyAlignment="1">
      <alignment horizontal="center" vertical="center" wrapText="1"/>
    </xf>
    <xf numFmtId="0" fontId="17" fillId="0" borderId="0" xfId="6" applyFont="1" applyAlignment="1">
      <alignment horizontal="left" vertical="center"/>
    </xf>
    <xf numFmtId="0" fontId="10" fillId="0" borderId="0" xfId="6" applyFont="1"/>
    <xf numFmtId="0" fontId="10" fillId="0" borderId="0" xfId="6" applyFont="1" applyAlignment="1">
      <alignment horizontal="right"/>
    </xf>
    <xf numFmtId="0" fontId="19" fillId="0" borderId="0" xfId="6" applyFont="1" applyAlignment="1">
      <alignment horizontal="left" vertical="center"/>
    </xf>
    <xf numFmtId="0" fontId="10" fillId="0" borderId="0" xfId="6" applyFont="1" applyAlignment="1">
      <alignment horizontal="center"/>
    </xf>
    <xf numFmtId="0" fontId="21" fillId="0" borderId="0" xfId="6" applyFont="1" applyAlignment="1">
      <alignment horizontal="center" vertical="top" wrapText="1"/>
    </xf>
    <xf numFmtId="0" fontId="21" fillId="0" borderId="0" xfId="6" applyFont="1" applyAlignment="1">
      <alignment vertical="top" wrapText="1"/>
    </xf>
    <xf numFmtId="0" fontId="10" fillId="0" borderId="0" xfId="6" applyFont="1" applyAlignment="1">
      <alignment vertical="center"/>
    </xf>
    <xf numFmtId="0" fontId="10" fillId="0" borderId="0" xfId="6" applyFont="1" applyAlignment="1">
      <alignment horizontal="center" vertical="top" wrapText="1"/>
    </xf>
    <xf numFmtId="0" fontId="10" fillId="0" borderId="0" xfId="6" applyFont="1" applyAlignment="1">
      <alignment horizontal="right" vertical="top" wrapText="1"/>
    </xf>
    <xf numFmtId="0" fontId="10" fillId="0" borderId="0" xfId="6" applyFont="1" applyAlignment="1">
      <alignment horizontal="center" wrapText="1"/>
    </xf>
    <xf numFmtId="0" fontId="10" fillId="0" borderId="0" xfId="6" applyFont="1" applyAlignment="1">
      <alignment horizontal="right" wrapText="1"/>
    </xf>
    <xf numFmtId="0" fontId="19" fillId="0" borderId="0" xfId="6" applyFont="1"/>
    <xf numFmtId="0" fontId="21" fillId="0" borderId="0" xfId="6" applyFont="1" applyAlignment="1">
      <alignment horizontal="right" vertical="top" wrapText="1"/>
    </xf>
    <xf numFmtId="0" fontId="25" fillId="0" borderId="0" xfId="6" applyFont="1" applyAlignment="1">
      <alignment horizontal="center" vertical="top" wrapText="1"/>
    </xf>
    <xf numFmtId="0" fontId="21" fillId="0" borderId="0" xfId="6" applyFont="1" applyAlignment="1">
      <alignment horizontal="left" wrapText="1"/>
    </xf>
    <xf numFmtId="0" fontId="10" fillId="0" borderId="13" xfId="6" applyFont="1" applyBorder="1" applyAlignment="1">
      <alignment horizontal="center" vertical="center" shrinkToFit="1"/>
    </xf>
    <xf numFmtId="0" fontId="10" fillId="0" borderId="13" xfId="6" applyFont="1" applyBorder="1" applyAlignment="1">
      <alignment horizontal="center" vertical="center" wrapText="1"/>
    </xf>
    <xf numFmtId="0" fontId="10" fillId="5" borderId="13" xfId="6" applyFont="1" applyFill="1" applyBorder="1" applyAlignment="1">
      <alignment vertical="center" wrapText="1"/>
    </xf>
    <xf numFmtId="0" fontId="10" fillId="5" borderId="13" xfId="6" applyFont="1" applyFill="1" applyBorder="1" applyAlignment="1">
      <alignment horizontal="center" vertical="center" wrapText="1"/>
    </xf>
    <xf numFmtId="0" fontId="22" fillId="0" borderId="18" xfId="6" applyFont="1" applyBorder="1" applyAlignment="1">
      <alignment horizontal="center" vertical="center" wrapText="1"/>
    </xf>
    <xf numFmtId="0" fontId="10" fillId="0" borderId="14" xfId="6" applyFont="1" applyBorder="1" applyAlignment="1">
      <alignment horizontal="center" vertical="center" wrapText="1"/>
    </xf>
    <xf numFmtId="0" fontId="10" fillId="0" borderId="0" xfId="6" applyFont="1" applyAlignment="1">
      <alignment horizontal="center" vertical="center" wrapText="1" shrinkToFit="1"/>
    </xf>
    <xf numFmtId="0" fontId="10" fillId="0" borderId="0" xfId="6" applyFont="1" applyAlignment="1">
      <alignment horizontal="center" vertical="center" shrinkToFit="1"/>
    </xf>
    <xf numFmtId="0" fontId="10" fillId="0" borderId="0" xfId="6" applyFont="1" applyAlignment="1">
      <alignment horizontal="center" vertical="center" wrapText="1"/>
    </xf>
    <xf numFmtId="0" fontId="10" fillId="0" borderId="0" xfId="6" applyFont="1" applyAlignment="1">
      <alignment horizontal="center" vertical="center"/>
    </xf>
    <xf numFmtId="0" fontId="10" fillId="0" borderId="0" xfId="6" applyFont="1" applyAlignment="1">
      <alignment horizontal="left" vertical="center" wrapText="1"/>
    </xf>
    <xf numFmtId="0" fontId="10" fillId="0" borderId="0" xfId="6" applyFont="1" applyAlignment="1">
      <alignment vertical="center" wrapText="1"/>
    </xf>
    <xf numFmtId="0" fontId="10" fillId="0" borderId="0" xfId="6" applyFont="1" applyAlignment="1">
      <alignment horizontal="left" vertical="center"/>
    </xf>
    <xf numFmtId="0" fontId="10" fillId="5" borderId="13" xfId="6" applyFont="1" applyFill="1" applyBorder="1" applyAlignment="1">
      <alignment vertical="center"/>
    </xf>
    <xf numFmtId="0" fontId="10" fillId="0" borderId="0" xfId="6" applyFont="1" applyAlignment="1">
      <alignment horizontal="right" vertical="center"/>
    </xf>
    <xf numFmtId="49" fontId="10" fillId="0" borderId="0" xfId="6" applyNumberFormat="1" applyFont="1" applyAlignment="1">
      <alignment horizontal="right" vertical="center"/>
    </xf>
    <xf numFmtId="49" fontId="10" fillId="0" borderId="0" xfId="6" applyNumberFormat="1" applyFont="1" applyAlignment="1">
      <alignment horizontal="left" vertical="center"/>
    </xf>
    <xf numFmtId="49" fontId="10" fillId="0" borderId="0" xfId="6" applyNumberFormat="1" applyFont="1" applyAlignment="1">
      <alignment vertical="center"/>
    </xf>
    <xf numFmtId="49" fontId="10" fillId="0" borderId="0" xfId="6" applyNumberFormat="1" applyFont="1" applyAlignment="1">
      <alignment horizontal="center" vertical="center"/>
    </xf>
    <xf numFmtId="0" fontId="17" fillId="0" borderId="0" xfId="6" applyFont="1" applyAlignment="1">
      <alignment vertical="center"/>
    </xf>
    <xf numFmtId="0" fontId="19" fillId="0" borderId="0" xfId="6" applyFont="1" applyAlignment="1">
      <alignment horizontal="right" vertical="center"/>
    </xf>
    <xf numFmtId="0" fontId="19" fillId="0" borderId="0" xfId="6" applyFont="1" applyAlignment="1">
      <alignment vertical="center"/>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5" fillId="0" borderId="22" xfId="1" applyFont="1" applyBorder="1" applyAlignment="1">
      <alignment horizontal="left" vertical="center" wrapText="1"/>
    </xf>
    <xf numFmtId="0" fontId="5" fillId="0" borderId="14" xfId="1" applyFont="1" applyBorder="1" applyAlignment="1">
      <alignment vertical="center" wrapText="1"/>
    </xf>
    <xf numFmtId="38" fontId="5" fillId="0" borderId="14" xfId="2" applyFont="1" applyBorder="1" applyAlignment="1">
      <alignment vertical="center"/>
    </xf>
    <xf numFmtId="38" fontId="5" fillId="0" borderId="15" xfId="2" applyFont="1" applyBorder="1" applyAlignment="1">
      <alignment vertical="center"/>
    </xf>
    <xf numFmtId="38" fontId="5" fillId="0" borderId="30" xfId="2" applyFont="1" applyBorder="1" applyAlignment="1">
      <alignment vertical="center"/>
    </xf>
    <xf numFmtId="0" fontId="29" fillId="0" borderId="13" xfId="1" applyFont="1" applyBorder="1" applyAlignment="1">
      <alignment vertical="center" wrapText="1"/>
    </xf>
    <xf numFmtId="0" fontId="5" fillId="0" borderId="13" xfId="1" applyFont="1" applyBorder="1" applyAlignment="1">
      <alignment horizontal="left" vertical="center"/>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5" fillId="0" borderId="13" xfId="1" applyFont="1" applyBorder="1" applyAlignment="1">
      <alignment horizontal="center" vertical="center"/>
    </xf>
    <xf numFmtId="0" fontId="5" fillId="0" borderId="13" xfId="1" applyFont="1" applyBorder="1" applyAlignment="1">
      <alignment horizontal="left" vertical="center" wrapText="1"/>
    </xf>
    <xf numFmtId="0" fontId="5" fillId="0" borderId="13" xfId="1" applyFont="1" applyBorder="1" applyAlignment="1">
      <alignment horizontal="left" vertical="center" indent="2"/>
    </xf>
    <xf numFmtId="0" fontId="5" fillId="0" borderId="13" xfId="1" applyFont="1" applyBorder="1" applyAlignment="1">
      <alignment horizontal="center" vertical="center" wrapText="1"/>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3" xfId="1" applyFont="1" applyBorder="1" applyAlignment="1">
      <alignment horizontal="left" vertical="top"/>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10" fillId="0" borderId="0" xfId="6" applyFont="1" applyAlignment="1">
      <alignment horizontal="right" vertical="center"/>
    </xf>
    <xf numFmtId="0" fontId="19" fillId="0" borderId="13" xfId="6" applyFont="1" applyBorder="1" applyAlignment="1">
      <alignment horizontal="center" vertical="center"/>
    </xf>
    <xf numFmtId="0" fontId="10" fillId="0" borderId="13" xfId="6" applyFont="1" applyBorder="1" applyAlignment="1">
      <alignment horizontal="left" vertical="center"/>
    </xf>
    <xf numFmtId="0" fontId="19" fillId="0" borderId="13" xfId="6" applyFont="1" applyBorder="1" applyAlignment="1">
      <alignment horizontal="left" vertical="center"/>
    </xf>
    <xf numFmtId="0" fontId="19" fillId="0" borderId="13" xfId="6" applyFont="1" applyBorder="1" applyAlignment="1">
      <alignment horizontal="left" vertical="center" wrapText="1"/>
    </xf>
    <xf numFmtId="0" fontId="20" fillId="0" borderId="0" xfId="6" applyFont="1" applyAlignment="1">
      <alignment horizontal="center" vertical="top" wrapText="1"/>
    </xf>
    <xf numFmtId="0" fontId="21" fillId="0" borderId="0" xfId="6" applyFont="1" applyAlignment="1">
      <alignment horizontal="left" wrapText="1"/>
    </xf>
    <xf numFmtId="0" fontId="10" fillId="0" borderId="13" xfId="6" applyFont="1" applyBorder="1" applyAlignment="1">
      <alignment horizontal="center" vertical="center" wrapText="1"/>
    </xf>
    <xf numFmtId="0" fontId="19" fillId="0" borderId="13" xfId="6" applyFont="1" applyBorder="1" applyAlignment="1">
      <alignment horizontal="center" vertical="center" textRotation="255" wrapText="1"/>
    </xf>
    <xf numFmtId="0" fontId="10" fillId="0" borderId="6" xfId="6" applyFont="1" applyBorder="1" applyAlignment="1">
      <alignment horizontal="center" vertical="center" wrapText="1"/>
    </xf>
    <xf numFmtId="0" fontId="10" fillId="0" borderId="7" xfId="6" applyFont="1" applyBorder="1" applyAlignment="1">
      <alignment horizontal="center" vertical="center" wrapText="1"/>
    </xf>
    <xf numFmtId="0" fontId="10" fillId="0" borderId="25" xfId="6" applyFont="1" applyBorder="1" applyAlignment="1">
      <alignment horizontal="center" vertical="center" wrapText="1"/>
    </xf>
    <xf numFmtId="0" fontId="10" fillId="0" borderId="35" xfId="6" applyFont="1" applyBorder="1" applyAlignment="1">
      <alignment horizontal="center" vertical="center" wrapText="1"/>
    </xf>
    <xf numFmtId="0" fontId="10" fillId="0" borderId="0" xfId="6" applyFont="1" applyAlignment="1">
      <alignment horizontal="center" vertical="center" wrapText="1"/>
    </xf>
    <xf numFmtId="0" fontId="10" fillId="0" borderId="34" xfId="6" applyFont="1" applyBorder="1" applyAlignment="1">
      <alignment horizontal="center" vertical="center" wrapText="1"/>
    </xf>
    <xf numFmtId="0" fontId="10" fillId="0" borderId="21" xfId="6" applyFont="1" applyBorder="1" applyAlignment="1">
      <alignment horizontal="center" vertical="center" wrapText="1"/>
    </xf>
    <xf numFmtId="0" fontId="10" fillId="0" borderId="19" xfId="6" applyFont="1" applyBorder="1" applyAlignment="1">
      <alignment horizontal="center" vertical="center" wrapText="1"/>
    </xf>
    <xf numFmtId="0" fontId="10" fillId="0" borderId="22" xfId="6" applyFont="1" applyBorder="1" applyAlignment="1">
      <alignment horizontal="center" vertical="center" wrapText="1"/>
    </xf>
    <xf numFmtId="0" fontId="10" fillId="0" borderId="14" xfId="6" applyFont="1" applyBorder="1" applyAlignment="1">
      <alignment horizontal="center" vertical="center" wrapText="1"/>
    </xf>
    <xf numFmtId="0" fontId="10" fillId="0" borderId="13" xfId="6" applyFont="1" applyBorder="1" applyAlignment="1">
      <alignment horizontal="left" vertical="center" wrapText="1"/>
    </xf>
    <xf numFmtId="0" fontId="10" fillId="0" borderId="15" xfId="6" applyFont="1" applyBorder="1" applyAlignment="1">
      <alignment horizontal="center" vertical="center" wrapText="1"/>
    </xf>
    <xf numFmtId="0" fontId="10" fillId="0" borderId="16" xfId="6" applyFont="1" applyBorder="1" applyAlignment="1">
      <alignment horizontal="center" vertical="center" wrapText="1"/>
    </xf>
    <xf numFmtId="49" fontId="10" fillId="0" borderId="14" xfId="4" applyNumberFormat="1" applyFont="1" applyBorder="1" applyAlignment="1">
      <alignment horizontal="center" vertical="center"/>
    </xf>
    <xf numFmtId="49" fontId="10" fillId="0" borderId="16" xfId="4" applyNumberFormat="1" applyFont="1" applyBorder="1" applyAlignment="1">
      <alignment horizontal="center" vertical="center"/>
    </xf>
    <xf numFmtId="0" fontId="10" fillId="0" borderId="14" xfId="4" applyFont="1" applyBorder="1" applyAlignment="1">
      <alignment horizontal="center" vertical="center" wrapText="1"/>
    </xf>
    <xf numFmtId="0" fontId="10" fillId="0" borderId="15" xfId="4" applyFont="1" applyBorder="1" applyAlignment="1">
      <alignment horizontal="center" vertical="center" wrapText="1"/>
    </xf>
    <xf numFmtId="0" fontId="10" fillId="0" borderId="14" xfId="4" applyFont="1" applyBorder="1" applyAlignment="1">
      <alignment horizontal="center" vertical="center" shrinkToFit="1"/>
    </xf>
    <xf numFmtId="0" fontId="10" fillId="0" borderId="16" xfId="4" applyFont="1" applyBorder="1" applyAlignment="1">
      <alignment horizontal="center" vertical="center" shrinkToFit="1"/>
    </xf>
    <xf numFmtId="0" fontId="10" fillId="0" borderId="14" xfId="6" applyFont="1" applyBorder="1" applyAlignment="1">
      <alignment horizontal="center" vertical="center" shrinkToFit="1"/>
    </xf>
    <xf numFmtId="0" fontId="10" fillId="0" borderId="15" xfId="6" applyFont="1" applyBorder="1" applyAlignment="1">
      <alignment horizontal="center" vertical="center" shrinkToFit="1"/>
    </xf>
    <xf numFmtId="0" fontId="10" fillId="0" borderId="23" xfId="6" applyFont="1" applyBorder="1" applyAlignment="1">
      <alignment horizontal="center" vertical="center" wrapText="1"/>
    </xf>
    <xf numFmtId="0" fontId="10" fillId="0" borderId="26" xfId="6" applyFont="1" applyBorder="1" applyAlignment="1">
      <alignment horizontal="center" vertical="center" wrapText="1"/>
    </xf>
    <xf numFmtId="0" fontId="10" fillId="0" borderId="24" xfId="6" applyFont="1" applyBorder="1" applyAlignment="1">
      <alignment horizontal="center" vertical="center" wrapText="1"/>
    </xf>
    <xf numFmtId="0" fontId="22" fillId="0" borderId="14" xfId="4" applyFont="1" applyBorder="1" applyAlignment="1">
      <alignment horizontal="center" vertical="center" shrinkToFit="1"/>
    </xf>
    <xf numFmtId="0" fontId="10" fillId="0" borderId="16" xfId="6" applyFont="1" applyBorder="1"/>
    <xf numFmtId="0" fontId="10" fillId="0" borderId="14" xfId="4" applyFont="1" applyBorder="1" applyAlignment="1">
      <alignment horizontal="center" vertical="center" wrapText="1" shrinkToFit="1"/>
    </xf>
    <xf numFmtId="0" fontId="10" fillId="0" borderId="20" xfId="6" applyFont="1" applyBorder="1" applyAlignment="1">
      <alignment horizontal="center" vertical="center" wrapText="1"/>
    </xf>
    <xf numFmtId="0" fontId="21" fillId="0" borderId="13" xfId="6" applyFont="1" applyBorder="1" applyAlignment="1">
      <alignment horizontal="center" vertical="center" wrapText="1"/>
    </xf>
    <xf numFmtId="0" fontId="21" fillId="0" borderId="14" xfId="6" applyFont="1" applyBorder="1" applyAlignment="1">
      <alignment horizontal="center" vertical="center" wrapText="1"/>
    </xf>
    <xf numFmtId="0" fontId="10" fillId="0" borderId="0" xfId="6" applyFont="1" applyAlignment="1">
      <alignment horizontal="left"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10" fillId="0" borderId="0" xfId="1" applyFont="1" applyAlignment="1">
      <alignment horizontal="left" vertical="center" wrapText="1"/>
    </xf>
    <xf numFmtId="0" fontId="10" fillId="0" borderId="13" xfId="1" applyFont="1" applyBorder="1" applyAlignment="1">
      <alignment horizontal="left" vertical="center" wrapText="1"/>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6" xfId="1" applyFont="1" applyBorder="1" applyAlignment="1">
      <alignment horizontal="center" vertical="center"/>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5" xfId="1" applyFont="1" applyBorder="1" applyAlignment="1">
      <alignment horizontal="center" vertical="center" wrapText="1"/>
    </xf>
    <xf numFmtId="0" fontId="23" fillId="0" borderId="0" xfId="1" applyFont="1" applyAlignment="1">
      <alignment horizontal="left"/>
    </xf>
    <xf numFmtId="0" fontId="10" fillId="0" borderId="13" xfId="1" applyFont="1" applyBorder="1" applyAlignment="1">
      <alignment horizontal="center" vertical="center" wrapText="1"/>
    </xf>
    <xf numFmtId="0" fontId="20" fillId="0" borderId="0" xfId="1" applyFont="1" applyAlignment="1">
      <alignment horizontal="center"/>
    </xf>
    <xf numFmtId="0" fontId="10" fillId="0" borderId="20" xfId="1" applyFont="1" applyBorder="1" applyAlignment="1">
      <alignment horizontal="center" vertical="center"/>
    </xf>
    <xf numFmtId="0" fontId="17" fillId="0" borderId="0" xfId="1" applyFont="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4" borderId="29" xfId="1" applyFont="1" applyFill="1" applyBorder="1" applyAlignment="1">
      <alignment horizontal="center" vertical="center"/>
    </xf>
    <xf numFmtId="0" fontId="10" fillId="0" borderId="31"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7" xfId="1" applyFont="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0" borderId="17" xfId="1" applyFont="1" applyBorder="1" applyAlignment="1">
      <alignment horizontal="center" vertical="center"/>
    </xf>
    <xf numFmtId="0" fontId="10" fillId="0" borderId="31" xfId="1" applyFont="1" applyBorder="1" applyAlignment="1">
      <alignment horizontal="center" vertical="center"/>
    </xf>
    <xf numFmtId="0" fontId="10" fillId="0" borderId="18" xfId="1" applyFont="1" applyBorder="1" applyAlignment="1">
      <alignment horizontal="center" vertical="center"/>
    </xf>
    <xf numFmtId="0" fontId="10" fillId="0" borderId="17" xfId="1" applyFont="1" applyBorder="1" applyAlignment="1">
      <alignment horizontal="left" vertical="center"/>
    </xf>
    <xf numFmtId="0" fontId="10" fillId="0" borderId="31" xfId="1" applyFont="1" applyBorder="1" applyAlignment="1">
      <alignment horizontal="left" vertical="center"/>
    </xf>
    <xf numFmtId="0" fontId="10" fillId="0" borderId="18" xfId="1" applyFont="1" applyBorder="1" applyAlignment="1">
      <alignment horizontal="left"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0" borderId="16" xfId="1" applyFont="1" applyBorder="1" applyAlignment="1">
      <alignment horizontal="center" vertical="center"/>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20" fillId="0" borderId="0" xfId="1" applyFont="1" applyAlignment="1">
      <alignment horizontal="center" vertical="center" wrapText="1"/>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1" xfId="1" applyFont="1" applyBorder="1" applyAlignment="1">
      <alignment vertical="center" wrapText="1"/>
    </xf>
    <xf numFmtId="0" fontId="10" fillId="0" borderId="18" xfId="1" applyFont="1" applyBorder="1" applyAlignment="1">
      <alignment vertical="center" wrapText="1"/>
    </xf>
    <xf numFmtId="0" fontId="10" fillId="0" borderId="35" xfId="1" applyFont="1" applyBorder="1" applyAlignment="1">
      <alignment horizontal="center" vertical="center"/>
    </xf>
    <xf numFmtId="0" fontId="10" fillId="0" borderId="0" xfId="1" applyFont="1" applyAlignment="1">
      <alignment horizontal="center" vertical="center"/>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0" fontId="10" fillId="2" borderId="13" xfId="1" applyFont="1" applyFill="1" applyBorder="1" applyAlignment="1">
      <alignment horizontal="center" vertical="center"/>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cellXfs>
  <cellStyles count="7">
    <cellStyle name="桁区切り 2" xfId="2" xr:uid="{00000000-0005-0000-0000-000000000000}"/>
    <cellStyle name="桁区切り 2 2" xfId="5" xr:uid="{00000000-0005-0000-0000-000001000000}"/>
    <cellStyle name="標準" xfId="0" builtinId="0"/>
    <cellStyle name="標準 2" xfId="1" xr:uid="{00000000-0005-0000-0000-000003000000}"/>
    <cellStyle name="標準 2 2" xfId="4" xr:uid="{00000000-0005-0000-0000-000004000000}"/>
    <cellStyle name="標準 4" xfId="3" xr:uid="{00000000-0005-0000-0000-000005000000}"/>
    <cellStyle name="標準 5"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3"/>
  <sheetViews>
    <sheetView view="pageBreakPreview" topLeftCell="A113" zoomScale="115" zoomScaleNormal="115" zoomScaleSheetLayoutView="115" workbookViewId="0">
      <selection activeCell="A2" sqref="A2"/>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366</v>
      </c>
      <c r="E1" s="3" t="s">
        <v>0</v>
      </c>
      <c r="F1" s="188"/>
      <c r="G1" s="189"/>
      <c r="H1" s="190"/>
    </row>
    <row r="2" spans="1:8" ht="17.25" customHeight="1">
      <c r="E2" s="191" t="s">
        <v>1</v>
      </c>
      <c r="F2" s="4" t="s">
        <v>313</v>
      </c>
      <c r="G2" s="5"/>
      <c r="H2" s="6"/>
    </row>
    <row r="3" spans="1:8" ht="17.25" customHeight="1" thickBot="1">
      <c r="E3" s="192"/>
      <c r="F3" s="7" t="s">
        <v>314</v>
      </c>
      <c r="G3" s="8"/>
      <c r="H3" s="9"/>
    </row>
    <row r="4" spans="1:8">
      <c r="F4" s="10"/>
    </row>
    <row r="5" spans="1:8">
      <c r="F5" s="10"/>
      <c r="G5" s="2" t="s">
        <v>2</v>
      </c>
      <c r="H5" s="11" t="s">
        <v>3</v>
      </c>
    </row>
    <row r="6" spans="1:8" ht="30" customHeight="1">
      <c r="A6" s="193" t="s">
        <v>4</v>
      </c>
      <c r="B6" s="193"/>
      <c r="C6" s="193"/>
      <c r="D6" s="193"/>
      <c r="E6" s="193"/>
      <c r="F6" s="193"/>
      <c r="G6" s="193"/>
      <c r="H6" s="193"/>
    </row>
    <row r="7" spans="1:8" ht="20.100000000000001" customHeight="1">
      <c r="A7" s="169" t="s">
        <v>5</v>
      </c>
      <c r="B7" s="174" t="s">
        <v>6</v>
      </c>
      <c r="C7" s="174"/>
      <c r="D7" s="169"/>
      <c r="E7" s="169"/>
      <c r="F7" s="169"/>
      <c r="G7" s="169"/>
      <c r="H7" s="169"/>
    </row>
    <row r="8" spans="1:8" ht="20.100000000000001" customHeight="1">
      <c r="A8" s="169"/>
      <c r="B8" s="169"/>
      <c r="C8" s="169"/>
      <c r="D8" s="169"/>
      <c r="E8" s="169"/>
      <c r="F8" s="169"/>
      <c r="G8" s="169"/>
      <c r="H8" s="169"/>
    </row>
    <row r="9" spans="1:8" ht="20.100000000000001" customHeight="1">
      <c r="A9" s="169" t="s">
        <v>7</v>
      </c>
      <c r="B9" s="174" t="s">
        <v>8</v>
      </c>
      <c r="C9" s="174"/>
      <c r="D9" s="169"/>
      <c r="E9" s="169"/>
      <c r="F9" s="169"/>
      <c r="G9" s="169"/>
      <c r="H9" s="169"/>
    </row>
    <row r="10" spans="1:8" ht="20.100000000000001" customHeight="1">
      <c r="A10" s="169"/>
      <c r="B10" s="169"/>
      <c r="C10" s="169"/>
      <c r="D10" s="169"/>
      <c r="E10" s="169"/>
      <c r="F10" s="169"/>
      <c r="G10" s="169"/>
      <c r="H10" s="169"/>
    </row>
    <row r="11" spans="1:8" ht="30" customHeight="1">
      <c r="A11" s="174" t="s">
        <v>9</v>
      </c>
      <c r="B11" s="12" t="s">
        <v>10</v>
      </c>
      <c r="C11" s="176"/>
      <c r="D11" s="176"/>
      <c r="E11" s="176"/>
      <c r="F11" s="176"/>
      <c r="G11" s="176"/>
      <c r="H11" s="176"/>
    </row>
    <row r="12" spans="1:8" ht="30" customHeight="1">
      <c r="A12" s="169"/>
      <c r="B12" s="13" t="s">
        <v>11</v>
      </c>
      <c r="C12" s="173"/>
      <c r="D12" s="173"/>
      <c r="E12" s="173"/>
      <c r="F12" s="173"/>
      <c r="G12" s="173"/>
      <c r="H12" s="173"/>
    </row>
    <row r="13" spans="1:8" ht="30" customHeight="1">
      <c r="A13" s="169"/>
      <c r="B13" s="13" t="s">
        <v>12</v>
      </c>
      <c r="C13" s="173"/>
      <c r="D13" s="173"/>
      <c r="E13" s="173"/>
      <c r="F13" s="173"/>
      <c r="G13" s="173"/>
      <c r="H13" s="173"/>
    </row>
    <row r="14" spans="1:8" ht="30" customHeight="1">
      <c r="A14" s="169"/>
      <c r="B14" s="13" t="s">
        <v>13</v>
      </c>
      <c r="C14" s="173"/>
      <c r="D14" s="173"/>
      <c r="E14" s="173"/>
      <c r="F14" s="173"/>
      <c r="G14" s="173"/>
      <c r="H14" s="173"/>
    </row>
    <row r="15" spans="1:8" ht="30" customHeight="1">
      <c r="A15" s="169"/>
      <c r="B15" s="13" t="s">
        <v>14</v>
      </c>
      <c r="C15" s="173"/>
      <c r="D15" s="173"/>
      <c r="E15" s="173"/>
      <c r="F15" s="173"/>
      <c r="G15" s="173"/>
      <c r="H15" s="173"/>
    </row>
    <row r="16" spans="1:8" ht="30" customHeight="1">
      <c r="A16" s="169"/>
      <c r="B16" s="13" t="s">
        <v>15</v>
      </c>
      <c r="C16" s="173"/>
      <c r="D16" s="173"/>
      <c r="E16" s="173"/>
      <c r="F16" s="173"/>
      <c r="G16" s="173"/>
      <c r="H16" s="173"/>
    </row>
    <row r="17" spans="1:8" ht="30.75" customHeight="1">
      <c r="A17" s="169" t="s">
        <v>16</v>
      </c>
      <c r="B17" s="13" t="s">
        <v>17</v>
      </c>
      <c r="C17" s="173"/>
      <c r="D17" s="173"/>
      <c r="E17" s="173"/>
      <c r="F17" s="173"/>
      <c r="G17" s="173"/>
      <c r="H17" s="173"/>
    </row>
    <row r="18" spans="1:8" ht="30.75" customHeight="1">
      <c r="A18" s="169"/>
      <c r="B18" s="13" t="s">
        <v>18</v>
      </c>
      <c r="C18" s="169" t="s">
        <v>19</v>
      </c>
      <c r="D18" s="169"/>
      <c r="E18" s="169"/>
      <c r="F18" s="169"/>
      <c r="G18" s="169"/>
      <c r="H18" s="169"/>
    </row>
    <row r="19" spans="1:8" ht="42" customHeight="1">
      <c r="A19" s="169"/>
      <c r="B19" s="13" t="s">
        <v>20</v>
      </c>
      <c r="C19" s="174" t="s">
        <v>21</v>
      </c>
      <c r="D19" s="169"/>
      <c r="E19" s="169"/>
      <c r="F19" s="169"/>
      <c r="G19" s="169"/>
      <c r="H19" s="169"/>
    </row>
    <row r="20" spans="1:8" ht="43.5" customHeight="1">
      <c r="A20" s="169"/>
      <c r="B20" s="173" t="s">
        <v>22</v>
      </c>
      <c r="C20" s="173"/>
      <c r="D20" s="173"/>
      <c r="E20" s="173"/>
      <c r="F20" s="173"/>
      <c r="G20" s="173"/>
      <c r="H20" s="173"/>
    </row>
    <row r="21" spans="1:8" ht="76.5" customHeight="1">
      <c r="A21" s="169"/>
      <c r="B21" s="173"/>
      <c r="C21" s="174" t="s">
        <v>23</v>
      </c>
      <c r="D21" s="169"/>
      <c r="E21" s="169"/>
      <c r="F21" s="169"/>
      <c r="G21" s="169"/>
      <c r="H21" s="169"/>
    </row>
    <row r="22" spans="1:8" ht="34.5" customHeight="1">
      <c r="A22" s="169"/>
      <c r="B22" s="173"/>
      <c r="C22" s="187" t="s">
        <v>24</v>
      </c>
      <c r="D22" s="187"/>
      <c r="E22" s="187"/>
      <c r="F22" s="187"/>
      <c r="G22" s="187"/>
      <c r="H22" s="187"/>
    </row>
    <row r="23" spans="1:8" ht="64.5" customHeight="1">
      <c r="A23" s="169"/>
      <c r="B23" s="14" t="s">
        <v>25</v>
      </c>
      <c r="C23" s="173"/>
      <c r="D23" s="173"/>
      <c r="E23" s="173"/>
      <c r="F23" s="173"/>
      <c r="G23" s="173"/>
      <c r="H23" s="173"/>
    </row>
    <row r="24" spans="1:8" ht="30.75" customHeight="1">
      <c r="A24" s="169"/>
      <c r="B24" s="13" t="s">
        <v>26</v>
      </c>
      <c r="C24" s="173"/>
      <c r="D24" s="173"/>
      <c r="E24" s="173"/>
      <c r="F24" s="173"/>
      <c r="G24" s="173"/>
      <c r="H24" s="173"/>
    </row>
    <row r="25" spans="1:8" ht="30" customHeight="1">
      <c r="A25" s="169"/>
      <c r="B25" s="14" t="s">
        <v>27</v>
      </c>
      <c r="C25" s="176"/>
      <c r="D25" s="176"/>
      <c r="E25" s="176"/>
      <c r="F25" s="176"/>
      <c r="G25" s="176"/>
      <c r="H25" s="176"/>
    </row>
    <row r="26" spans="1:8" ht="30" customHeight="1">
      <c r="A26" s="169"/>
      <c r="B26" s="15" t="s">
        <v>28</v>
      </c>
      <c r="C26" s="169" t="s">
        <v>29</v>
      </c>
      <c r="D26" s="169"/>
      <c r="E26" s="169"/>
      <c r="F26" s="169"/>
      <c r="G26" s="169"/>
      <c r="H26" s="169"/>
    </row>
    <row r="27" spans="1:8" ht="30" customHeight="1">
      <c r="A27" s="169"/>
      <c r="B27" s="13" t="s">
        <v>30</v>
      </c>
      <c r="C27" s="169" t="s">
        <v>29</v>
      </c>
      <c r="D27" s="169"/>
      <c r="E27" s="169"/>
      <c r="F27" s="169"/>
      <c r="G27" s="169"/>
      <c r="H27" s="169"/>
    </row>
    <row r="28" spans="1:8" ht="30" customHeight="1">
      <c r="A28" s="169"/>
      <c r="B28" s="13" t="s">
        <v>31</v>
      </c>
      <c r="C28" s="169" t="s">
        <v>32</v>
      </c>
      <c r="D28" s="169"/>
      <c r="E28" s="169"/>
      <c r="F28" s="169"/>
      <c r="G28" s="169"/>
      <c r="H28" s="169"/>
    </row>
    <row r="29" spans="1:8" ht="30" customHeight="1">
      <c r="A29" s="169"/>
      <c r="B29" s="13" t="s">
        <v>33</v>
      </c>
      <c r="C29" s="169" t="s">
        <v>34</v>
      </c>
      <c r="D29" s="169"/>
      <c r="E29" s="169"/>
      <c r="F29" s="169"/>
      <c r="G29" s="169"/>
      <c r="H29" s="169"/>
    </row>
    <row r="30" spans="1:8" ht="61.5" customHeight="1">
      <c r="A30" s="169"/>
      <c r="B30" s="13" t="s">
        <v>35</v>
      </c>
      <c r="C30" s="174" t="s">
        <v>36</v>
      </c>
      <c r="D30" s="169"/>
      <c r="E30" s="169"/>
      <c r="F30" s="169"/>
      <c r="G30" s="169"/>
      <c r="H30" s="169"/>
    </row>
    <row r="31" spans="1:8" ht="30" customHeight="1">
      <c r="A31" s="169" t="s">
        <v>37</v>
      </c>
      <c r="B31" s="13" t="s">
        <v>38</v>
      </c>
      <c r="C31" s="16" t="s">
        <v>39</v>
      </c>
      <c r="D31" s="16"/>
      <c r="E31" s="183" t="s">
        <v>40</v>
      </c>
      <c r="F31" s="184"/>
      <c r="G31" s="184"/>
      <c r="H31" s="185"/>
    </row>
    <row r="32" spans="1:8" ht="30" customHeight="1">
      <c r="A32" s="169"/>
      <c r="B32" s="13" t="s">
        <v>41</v>
      </c>
      <c r="C32" s="16" t="s">
        <v>39</v>
      </c>
      <c r="D32" s="17"/>
      <c r="E32" s="183" t="s">
        <v>42</v>
      </c>
      <c r="F32" s="184"/>
      <c r="G32" s="184"/>
      <c r="H32" s="185"/>
    </row>
    <row r="33" spans="1:8" ht="30" customHeight="1">
      <c r="A33" s="169"/>
      <c r="B33" s="13" t="s">
        <v>43</v>
      </c>
      <c r="C33" s="16" t="s">
        <v>39</v>
      </c>
      <c r="D33" s="17"/>
      <c r="E33" s="177"/>
      <c r="F33" s="178"/>
      <c r="G33" s="178"/>
      <c r="H33" s="179"/>
    </row>
    <row r="34" spans="1:8" ht="30" customHeight="1">
      <c r="A34" s="169"/>
      <c r="B34" s="13" t="s">
        <v>44</v>
      </c>
      <c r="C34" s="169" t="s">
        <v>45</v>
      </c>
      <c r="D34" s="169"/>
      <c r="E34" s="169"/>
      <c r="F34" s="169"/>
      <c r="G34" s="169"/>
      <c r="H34" s="169"/>
    </row>
    <row r="35" spans="1:8" ht="30" customHeight="1">
      <c r="A35" s="169"/>
      <c r="B35" s="15" t="s">
        <v>46</v>
      </c>
      <c r="C35" s="169" t="s">
        <v>47</v>
      </c>
      <c r="D35" s="169"/>
      <c r="E35" s="169"/>
      <c r="F35" s="169"/>
      <c r="G35" s="186"/>
      <c r="H35" s="186"/>
    </row>
    <row r="36" spans="1:8" ht="30" customHeight="1">
      <c r="A36" s="169"/>
      <c r="B36" s="13" t="s">
        <v>48</v>
      </c>
      <c r="C36" s="18" t="s">
        <v>49</v>
      </c>
      <c r="D36" s="173" t="s">
        <v>50</v>
      </c>
      <c r="E36" s="173"/>
      <c r="F36" s="177"/>
      <c r="G36" s="178"/>
      <c r="H36" s="179"/>
    </row>
    <row r="37" spans="1:8" ht="30" customHeight="1">
      <c r="A37" s="169"/>
      <c r="B37" s="173" t="s">
        <v>51</v>
      </c>
      <c r="C37" s="13" t="s">
        <v>52</v>
      </c>
      <c r="D37" s="173" t="s">
        <v>53</v>
      </c>
      <c r="E37" s="173"/>
      <c r="F37" s="173" t="s">
        <v>54</v>
      </c>
      <c r="G37" s="182"/>
      <c r="H37" s="19" t="s">
        <v>55</v>
      </c>
    </row>
    <row r="38" spans="1:8" ht="30" customHeight="1">
      <c r="A38" s="169"/>
      <c r="B38" s="173"/>
      <c r="C38" s="18" t="s">
        <v>56</v>
      </c>
      <c r="D38" s="173" t="str">
        <f>D36</f>
        <v>○○科</v>
      </c>
      <c r="E38" s="173"/>
      <c r="F38" s="173" t="s">
        <v>57</v>
      </c>
      <c r="G38" s="173"/>
      <c r="H38" s="13" t="s">
        <v>58</v>
      </c>
    </row>
    <row r="39" spans="1:8" ht="30" customHeight="1">
      <c r="A39" s="169"/>
      <c r="B39" s="173"/>
      <c r="C39" s="18" t="s">
        <v>59</v>
      </c>
      <c r="D39" s="173"/>
      <c r="E39" s="173"/>
      <c r="F39" s="173"/>
      <c r="G39" s="173"/>
      <c r="H39" s="13"/>
    </row>
    <row r="40" spans="1:8" ht="30" customHeight="1">
      <c r="A40" s="169"/>
      <c r="B40" s="173"/>
      <c r="C40" s="18" t="s">
        <v>59</v>
      </c>
      <c r="D40" s="173"/>
      <c r="E40" s="173"/>
      <c r="F40" s="173"/>
      <c r="G40" s="173"/>
      <c r="H40" s="13"/>
    </row>
    <row r="41" spans="1:8" ht="30" customHeight="1">
      <c r="A41" s="169"/>
      <c r="B41" s="173"/>
      <c r="C41" s="18" t="s">
        <v>59</v>
      </c>
      <c r="D41" s="173"/>
      <c r="E41" s="173"/>
      <c r="F41" s="173"/>
      <c r="G41" s="173"/>
      <c r="H41" s="13"/>
    </row>
    <row r="42" spans="1:8" ht="30" customHeight="1">
      <c r="A42" s="169"/>
      <c r="B42" s="173"/>
      <c r="C42" s="18" t="s">
        <v>59</v>
      </c>
      <c r="D42" s="173"/>
      <c r="E42" s="173"/>
      <c r="F42" s="173"/>
      <c r="G42" s="173"/>
      <c r="H42" s="13"/>
    </row>
    <row r="43" spans="1:8" ht="30" customHeight="1">
      <c r="A43" s="169"/>
      <c r="B43" s="173"/>
      <c r="C43" s="18" t="s">
        <v>59</v>
      </c>
      <c r="D43" s="173"/>
      <c r="E43" s="173"/>
      <c r="F43" s="173"/>
      <c r="G43" s="173"/>
      <c r="H43" s="13"/>
    </row>
    <row r="44" spans="1:8" ht="30" customHeight="1">
      <c r="A44" s="169"/>
      <c r="B44" s="173"/>
      <c r="C44" s="18" t="s">
        <v>60</v>
      </c>
      <c r="D44" s="173"/>
      <c r="E44" s="173"/>
      <c r="F44" s="173"/>
      <c r="G44" s="173"/>
      <c r="H44" s="13"/>
    </row>
    <row r="45" spans="1:8" ht="30" customHeight="1">
      <c r="A45" s="169"/>
      <c r="B45" s="173"/>
      <c r="C45" s="18" t="s">
        <v>59</v>
      </c>
      <c r="D45" s="173"/>
      <c r="E45" s="173"/>
      <c r="F45" s="173"/>
      <c r="G45" s="173"/>
      <c r="H45" s="13"/>
    </row>
    <row r="46" spans="1:8" ht="30" customHeight="1">
      <c r="A46" s="169"/>
      <c r="B46" s="173"/>
      <c r="C46" s="18" t="s">
        <v>59</v>
      </c>
      <c r="D46" s="173"/>
      <c r="E46" s="173"/>
      <c r="F46" s="173"/>
      <c r="G46" s="173"/>
      <c r="H46" s="13"/>
    </row>
    <row r="47" spans="1:8" ht="30" customHeight="1">
      <c r="A47" s="169"/>
      <c r="B47" s="173"/>
      <c r="C47" s="18" t="s">
        <v>59</v>
      </c>
      <c r="D47" s="173"/>
      <c r="E47" s="173"/>
      <c r="F47" s="173"/>
      <c r="G47" s="173"/>
      <c r="H47" s="13"/>
    </row>
    <row r="48" spans="1:8" ht="30" customHeight="1">
      <c r="A48" s="169"/>
      <c r="B48" s="173"/>
      <c r="C48" s="18" t="s">
        <v>59</v>
      </c>
      <c r="D48" s="173"/>
      <c r="E48" s="173"/>
      <c r="F48" s="173"/>
      <c r="G48" s="173"/>
      <c r="H48" s="13"/>
    </row>
    <row r="49" spans="1:8" ht="30" customHeight="1">
      <c r="A49" s="169"/>
      <c r="B49" s="173"/>
      <c r="C49" s="18" t="s">
        <v>59</v>
      </c>
      <c r="D49" s="173"/>
      <c r="E49" s="173"/>
      <c r="F49" s="173"/>
      <c r="G49" s="173"/>
      <c r="H49" s="13"/>
    </row>
    <row r="50" spans="1:8" ht="30" customHeight="1">
      <c r="A50" s="169"/>
      <c r="B50" s="173"/>
      <c r="C50" s="18" t="s">
        <v>59</v>
      </c>
      <c r="D50" s="173"/>
      <c r="E50" s="173"/>
      <c r="F50" s="173"/>
      <c r="G50" s="173"/>
      <c r="H50" s="13"/>
    </row>
    <row r="51" spans="1:8" ht="30" customHeight="1">
      <c r="A51" s="169"/>
      <c r="B51" s="173"/>
      <c r="C51" s="18" t="s">
        <v>59</v>
      </c>
      <c r="D51" s="173"/>
      <c r="E51" s="173"/>
      <c r="F51" s="173"/>
      <c r="G51" s="173"/>
      <c r="H51" s="13"/>
    </row>
    <row r="52" spans="1:8" ht="30" customHeight="1">
      <c r="A52" s="169"/>
      <c r="B52" s="173"/>
      <c r="C52" s="18" t="s">
        <v>59</v>
      </c>
      <c r="D52" s="173"/>
      <c r="E52" s="173"/>
      <c r="F52" s="173"/>
      <c r="G52" s="173"/>
      <c r="H52" s="13"/>
    </row>
    <row r="53" spans="1:8" ht="30" customHeight="1">
      <c r="A53" s="169"/>
      <c r="B53" s="173"/>
      <c r="C53" s="18" t="s">
        <v>59</v>
      </c>
      <c r="D53" s="173"/>
      <c r="E53" s="173"/>
      <c r="F53" s="173"/>
      <c r="G53" s="173"/>
      <c r="H53" s="13"/>
    </row>
    <row r="54" spans="1:8" ht="30" customHeight="1">
      <c r="A54" s="169"/>
      <c r="B54" s="173"/>
      <c r="C54" s="18" t="s">
        <v>60</v>
      </c>
      <c r="D54" s="173"/>
      <c r="E54" s="173"/>
      <c r="F54" s="173"/>
      <c r="G54" s="173"/>
      <c r="H54" s="13"/>
    </row>
    <row r="55" spans="1:8" ht="30" customHeight="1">
      <c r="A55" s="169"/>
      <c r="B55" s="173"/>
      <c r="C55" s="18" t="s">
        <v>59</v>
      </c>
      <c r="D55" s="173"/>
      <c r="E55" s="173"/>
      <c r="F55" s="173"/>
      <c r="G55" s="173"/>
      <c r="H55" s="13"/>
    </row>
    <row r="56" spans="1:8" ht="30" customHeight="1">
      <c r="A56" s="169"/>
      <c r="B56" s="173"/>
      <c r="C56" s="18" t="s">
        <v>59</v>
      </c>
      <c r="D56" s="173"/>
      <c r="E56" s="173"/>
      <c r="F56" s="173"/>
      <c r="G56" s="173"/>
      <c r="H56" s="13"/>
    </row>
    <row r="57" spans="1:8" ht="30" customHeight="1">
      <c r="A57" s="169"/>
      <c r="B57" s="173"/>
      <c r="C57" s="18" t="s">
        <v>59</v>
      </c>
      <c r="D57" s="173"/>
      <c r="E57" s="173"/>
      <c r="F57" s="173"/>
      <c r="G57" s="173"/>
      <c r="H57" s="13"/>
    </row>
    <row r="58" spans="1:8" ht="30" customHeight="1">
      <c r="A58" s="169"/>
      <c r="B58" s="173"/>
      <c r="C58" s="18" t="s">
        <v>59</v>
      </c>
      <c r="D58" s="173"/>
      <c r="E58" s="173"/>
      <c r="F58" s="173"/>
      <c r="G58" s="173"/>
      <c r="H58" s="13"/>
    </row>
    <row r="59" spans="1:8" ht="30" customHeight="1">
      <c r="A59" s="169" t="s">
        <v>61</v>
      </c>
      <c r="B59" s="13" t="s">
        <v>62</v>
      </c>
      <c r="C59" s="169"/>
      <c r="D59" s="169"/>
      <c r="E59" s="169"/>
      <c r="F59" s="169"/>
      <c r="G59" s="169"/>
      <c r="H59" s="169"/>
    </row>
    <row r="60" spans="1:8" ht="30" customHeight="1">
      <c r="A60" s="169"/>
      <c r="B60" s="13" t="s">
        <v>63</v>
      </c>
      <c r="C60" s="169"/>
      <c r="D60" s="169"/>
      <c r="E60" s="169"/>
      <c r="F60" s="169"/>
      <c r="G60" s="169"/>
      <c r="H60" s="169"/>
    </row>
    <row r="61" spans="1:8" ht="30" customHeight="1">
      <c r="A61" s="169"/>
      <c r="B61" s="13" t="s">
        <v>64</v>
      </c>
      <c r="C61" s="180"/>
      <c r="D61" s="180"/>
      <c r="E61" s="180"/>
      <c r="F61" s="180"/>
      <c r="G61" s="180"/>
      <c r="H61" s="180"/>
    </row>
    <row r="62" spans="1:8" ht="30" customHeight="1">
      <c r="A62" s="169"/>
      <c r="B62" s="13" t="s">
        <v>65</v>
      </c>
      <c r="C62" s="181"/>
      <c r="D62" s="181"/>
      <c r="E62" s="181"/>
      <c r="F62" s="181"/>
      <c r="G62" s="181"/>
      <c r="H62" s="181"/>
    </row>
    <row r="63" spans="1:8" ht="30" customHeight="1">
      <c r="A63" s="169"/>
      <c r="B63" s="13" t="s">
        <v>66</v>
      </c>
      <c r="C63" s="169"/>
      <c r="D63" s="169"/>
      <c r="E63" s="169"/>
      <c r="F63" s="169"/>
      <c r="G63" s="169"/>
      <c r="H63" s="169"/>
    </row>
    <row r="64" spans="1:8" ht="30" customHeight="1">
      <c r="A64" s="169"/>
      <c r="B64" s="13" t="s">
        <v>67</v>
      </c>
      <c r="C64" s="169"/>
      <c r="D64" s="169"/>
      <c r="E64" s="169"/>
      <c r="F64" s="169"/>
      <c r="G64" s="169"/>
      <c r="H64" s="169"/>
    </row>
    <row r="65" spans="1:8" ht="30" customHeight="1">
      <c r="A65" s="169"/>
      <c r="B65" s="13" t="s">
        <v>68</v>
      </c>
      <c r="C65" s="180"/>
      <c r="D65" s="180"/>
      <c r="E65" s="180"/>
      <c r="F65" s="180"/>
      <c r="G65" s="180"/>
      <c r="H65" s="180"/>
    </row>
    <row r="66" spans="1:8" ht="30" customHeight="1">
      <c r="A66" s="169"/>
      <c r="B66" s="13" t="s">
        <v>69</v>
      </c>
      <c r="C66" s="181"/>
      <c r="D66" s="181"/>
      <c r="E66" s="181"/>
      <c r="F66" s="181"/>
      <c r="G66" s="181"/>
      <c r="H66" s="181"/>
    </row>
    <row r="67" spans="1:8" ht="30" customHeight="1">
      <c r="A67" s="169"/>
      <c r="B67" s="13" t="s">
        <v>70</v>
      </c>
      <c r="C67" s="169"/>
      <c r="D67" s="169"/>
      <c r="E67" s="169"/>
      <c r="F67" s="169"/>
      <c r="G67" s="169"/>
      <c r="H67" s="169"/>
    </row>
    <row r="68" spans="1:8" ht="33.950000000000003" customHeight="1">
      <c r="A68" s="174" t="s">
        <v>71</v>
      </c>
      <c r="B68" s="176" t="s">
        <v>72</v>
      </c>
      <c r="C68" s="169" t="s">
        <v>73</v>
      </c>
      <c r="D68" s="169"/>
      <c r="E68" s="169"/>
      <c r="F68" s="169"/>
      <c r="G68" s="169"/>
      <c r="H68" s="169"/>
    </row>
    <row r="69" spans="1:8" ht="33.950000000000003" customHeight="1">
      <c r="A69" s="174"/>
      <c r="B69" s="176"/>
      <c r="C69" s="169" t="s">
        <v>73</v>
      </c>
      <c r="D69" s="169"/>
      <c r="E69" s="169"/>
      <c r="F69" s="169"/>
      <c r="G69" s="169"/>
      <c r="H69" s="169"/>
    </row>
    <row r="70" spans="1:8" ht="30" customHeight="1">
      <c r="A70" s="174" t="s">
        <v>74</v>
      </c>
      <c r="B70" s="13" t="s">
        <v>75</v>
      </c>
      <c r="C70" s="169" t="s">
        <v>76</v>
      </c>
      <c r="D70" s="169"/>
      <c r="E70" s="169"/>
      <c r="F70" s="169"/>
      <c r="G70" s="169"/>
      <c r="H70" s="169"/>
    </row>
    <row r="71" spans="1:8" ht="30" customHeight="1">
      <c r="A71" s="174"/>
      <c r="B71" s="14" t="s">
        <v>77</v>
      </c>
      <c r="C71" s="20" t="s">
        <v>2</v>
      </c>
      <c r="D71" s="173" t="s">
        <v>78</v>
      </c>
      <c r="E71" s="173"/>
      <c r="F71" s="177"/>
      <c r="G71" s="178"/>
      <c r="H71" s="179"/>
    </row>
    <row r="72" spans="1:8" ht="30" customHeight="1">
      <c r="A72" s="174"/>
      <c r="B72" s="13" t="s">
        <v>79</v>
      </c>
      <c r="C72" s="20" t="s">
        <v>2</v>
      </c>
      <c r="D72" s="173" t="s">
        <v>78</v>
      </c>
      <c r="E72" s="173"/>
      <c r="F72" s="177"/>
      <c r="G72" s="178"/>
      <c r="H72" s="179"/>
    </row>
    <row r="73" spans="1:8" ht="30" customHeight="1">
      <c r="A73" s="174"/>
      <c r="B73" s="13" t="s">
        <v>80</v>
      </c>
      <c r="C73" s="175"/>
      <c r="D73" s="175"/>
      <c r="E73" s="175"/>
      <c r="F73" s="175"/>
      <c r="G73" s="175"/>
      <c r="H73" s="175"/>
    </row>
    <row r="74" spans="1:8" ht="30" customHeight="1">
      <c r="A74" s="174"/>
      <c r="B74" s="176" t="s">
        <v>81</v>
      </c>
      <c r="C74" s="173" t="s">
        <v>82</v>
      </c>
      <c r="D74" s="173"/>
      <c r="E74" s="169"/>
      <c r="F74" s="169"/>
      <c r="G74" s="169"/>
      <c r="H74" s="169"/>
    </row>
    <row r="75" spans="1:8" ht="30" customHeight="1">
      <c r="A75" s="174"/>
      <c r="B75" s="176"/>
      <c r="C75" s="173" t="s">
        <v>83</v>
      </c>
      <c r="D75" s="173"/>
      <c r="E75" s="169"/>
      <c r="F75" s="169"/>
      <c r="G75" s="169"/>
      <c r="H75" s="169"/>
    </row>
    <row r="76" spans="1:8" ht="30" customHeight="1">
      <c r="A76" s="174"/>
      <c r="B76" s="176"/>
      <c r="C76" s="173" t="s">
        <v>84</v>
      </c>
      <c r="D76" s="173"/>
      <c r="E76" s="169"/>
      <c r="F76" s="169"/>
      <c r="G76" s="169"/>
      <c r="H76" s="169"/>
    </row>
    <row r="77" spans="1:8" ht="30" customHeight="1">
      <c r="A77" s="174"/>
      <c r="B77" s="21" t="s">
        <v>85</v>
      </c>
      <c r="C77" s="170" t="s">
        <v>86</v>
      </c>
      <c r="D77" s="170"/>
      <c r="E77" s="170"/>
      <c r="F77" s="170"/>
      <c r="G77" s="170"/>
      <c r="H77" s="170"/>
    </row>
    <row r="78" spans="1:8" ht="30" customHeight="1">
      <c r="A78" s="174"/>
      <c r="B78" s="173" t="s">
        <v>87</v>
      </c>
      <c r="C78" s="169" t="s">
        <v>88</v>
      </c>
      <c r="D78" s="169"/>
      <c r="E78" s="169"/>
      <c r="F78" s="169"/>
      <c r="G78" s="169"/>
      <c r="H78" s="169"/>
    </row>
    <row r="79" spans="1:8" ht="30" customHeight="1">
      <c r="A79" s="174"/>
      <c r="B79" s="173"/>
      <c r="C79" s="16" t="s">
        <v>89</v>
      </c>
      <c r="D79" s="16"/>
      <c r="E79" s="16"/>
      <c r="F79" s="22"/>
      <c r="G79" s="23" t="s">
        <v>90</v>
      </c>
      <c r="H79" s="16"/>
    </row>
    <row r="80" spans="1:8" ht="30" customHeight="1">
      <c r="A80" s="174"/>
      <c r="B80" s="171" t="s">
        <v>91</v>
      </c>
      <c r="C80" s="170" t="s">
        <v>92</v>
      </c>
      <c r="D80" s="170"/>
      <c r="E80" s="170"/>
      <c r="F80" s="170"/>
      <c r="G80" s="170"/>
      <c r="H80" s="170"/>
    </row>
    <row r="81" spans="1:8" ht="30" customHeight="1">
      <c r="A81" s="174"/>
      <c r="B81" s="171"/>
      <c r="C81" s="24" t="s">
        <v>93</v>
      </c>
      <c r="D81" s="24"/>
      <c r="E81" s="24"/>
      <c r="F81" s="170"/>
      <c r="G81" s="170"/>
      <c r="H81" s="170"/>
    </row>
    <row r="82" spans="1:8" ht="30" customHeight="1">
      <c r="A82" s="174"/>
      <c r="B82" s="173" t="s">
        <v>94</v>
      </c>
      <c r="C82" s="169" t="s">
        <v>95</v>
      </c>
      <c r="D82" s="169"/>
      <c r="E82" s="169"/>
      <c r="F82" s="169"/>
      <c r="G82" s="169"/>
      <c r="H82" s="169"/>
    </row>
    <row r="83" spans="1:8" ht="30" customHeight="1">
      <c r="A83" s="174"/>
      <c r="B83" s="173"/>
      <c r="C83" s="169" t="s">
        <v>96</v>
      </c>
      <c r="D83" s="169"/>
      <c r="E83" s="169"/>
      <c r="F83" s="169"/>
      <c r="G83" s="169"/>
      <c r="H83" s="169"/>
    </row>
    <row r="84" spans="1:8" ht="30" customHeight="1">
      <c r="A84" s="174"/>
      <c r="B84" s="173"/>
      <c r="C84" s="169" t="s">
        <v>97</v>
      </c>
      <c r="D84" s="169"/>
      <c r="E84" s="169"/>
      <c r="F84" s="169"/>
      <c r="G84" s="169"/>
      <c r="H84" s="169"/>
    </row>
    <row r="85" spans="1:8" ht="30" customHeight="1">
      <c r="A85" s="174"/>
      <c r="B85" s="173"/>
      <c r="C85" s="169" t="s">
        <v>98</v>
      </c>
      <c r="D85" s="169"/>
      <c r="E85" s="169"/>
      <c r="F85" s="169"/>
      <c r="G85" s="169"/>
      <c r="H85" s="169"/>
    </row>
    <row r="86" spans="1:8" ht="30" customHeight="1">
      <c r="A86" s="174"/>
      <c r="B86" s="173"/>
      <c r="C86" s="169" t="s">
        <v>99</v>
      </c>
      <c r="D86" s="169"/>
      <c r="E86" s="169"/>
      <c r="F86" s="169"/>
      <c r="G86" s="169"/>
      <c r="H86" s="169"/>
    </row>
    <row r="87" spans="1:8" ht="30" customHeight="1">
      <c r="A87" s="174"/>
      <c r="B87" s="173"/>
      <c r="C87" s="169" t="s">
        <v>100</v>
      </c>
      <c r="D87" s="169"/>
      <c r="E87" s="169"/>
      <c r="F87" s="169"/>
      <c r="G87" s="169"/>
      <c r="H87" s="169"/>
    </row>
    <row r="88" spans="1:8" ht="30" customHeight="1">
      <c r="A88" s="174"/>
      <c r="B88" s="173"/>
      <c r="C88" s="169" t="s">
        <v>101</v>
      </c>
      <c r="D88" s="169"/>
      <c r="E88" s="169"/>
      <c r="F88" s="169"/>
      <c r="G88" s="169"/>
      <c r="H88" s="169"/>
    </row>
    <row r="89" spans="1:8" ht="29.25" customHeight="1">
      <c r="A89" s="174" t="s">
        <v>102</v>
      </c>
      <c r="B89" s="173" t="s">
        <v>103</v>
      </c>
      <c r="C89" s="172"/>
      <c r="D89" s="172"/>
      <c r="E89" s="172"/>
      <c r="F89" s="172"/>
      <c r="G89" s="172"/>
      <c r="H89" s="172"/>
    </row>
    <row r="90" spans="1:8" ht="29.25" customHeight="1">
      <c r="A90" s="174"/>
      <c r="B90" s="173"/>
      <c r="C90" s="169"/>
      <c r="D90" s="169"/>
      <c r="E90" s="169"/>
      <c r="F90" s="169"/>
      <c r="G90" s="169"/>
      <c r="H90" s="169"/>
    </row>
    <row r="91" spans="1:8" ht="29.25" customHeight="1">
      <c r="A91" s="174"/>
      <c r="B91" s="173"/>
      <c r="C91" s="169"/>
      <c r="D91" s="169"/>
      <c r="E91" s="169"/>
      <c r="F91" s="169"/>
      <c r="G91" s="169"/>
      <c r="H91" s="169"/>
    </row>
    <row r="92" spans="1:8" ht="29.25" customHeight="1">
      <c r="A92" s="174"/>
      <c r="B92" s="13" t="s">
        <v>104</v>
      </c>
      <c r="C92" s="169"/>
      <c r="D92" s="169"/>
      <c r="E92" s="169"/>
      <c r="F92" s="169"/>
      <c r="G92" s="169"/>
      <c r="H92" s="169"/>
    </row>
    <row r="93" spans="1:8" ht="29.25" customHeight="1">
      <c r="A93" s="174"/>
      <c r="B93" s="173" t="s">
        <v>105</v>
      </c>
      <c r="C93" s="169"/>
      <c r="D93" s="169"/>
      <c r="E93" s="169"/>
      <c r="F93" s="169"/>
      <c r="G93" s="169"/>
      <c r="H93" s="169"/>
    </row>
    <row r="94" spans="1:8" ht="29.25" customHeight="1">
      <c r="A94" s="174"/>
      <c r="B94" s="173"/>
      <c r="C94" s="169"/>
      <c r="D94" s="169"/>
      <c r="E94" s="169"/>
      <c r="F94" s="169"/>
      <c r="G94" s="169"/>
      <c r="H94" s="169"/>
    </row>
    <row r="95" spans="1:8" ht="30" customHeight="1">
      <c r="A95" s="169" t="s">
        <v>106</v>
      </c>
      <c r="B95" s="173" t="s">
        <v>103</v>
      </c>
      <c r="C95" s="172"/>
      <c r="D95" s="172"/>
      <c r="E95" s="172"/>
      <c r="F95" s="172"/>
      <c r="G95" s="172"/>
      <c r="H95" s="172"/>
    </row>
    <row r="96" spans="1:8" ht="30" customHeight="1">
      <c r="A96" s="169"/>
      <c r="B96" s="173"/>
      <c r="C96" s="169"/>
      <c r="D96" s="169"/>
      <c r="E96" s="169"/>
      <c r="F96" s="169"/>
      <c r="G96" s="169"/>
      <c r="H96" s="169"/>
    </row>
    <row r="97" spans="1:8" ht="30" customHeight="1">
      <c r="A97" s="169"/>
      <c r="B97" s="173"/>
      <c r="C97" s="169"/>
      <c r="D97" s="169"/>
      <c r="E97" s="169"/>
      <c r="F97" s="169"/>
      <c r="G97" s="169"/>
      <c r="H97" s="169"/>
    </row>
    <row r="98" spans="1:8" ht="30" customHeight="1">
      <c r="A98" s="169"/>
      <c r="B98" s="13" t="s">
        <v>104</v>
      </c>
      <c r="C98" s="169"/>
      <c r="D98" s="169"/>
      <c r="E98" s="169"/>
      <c r="F98" s="169"/>
      <c r="G98" s="169"/>
      <c r="H98" s="169"/>
    </row>
    <row r="99" spans="1:8" ht="30" customHeight="1">
      <c r="A99" s="169"/>
      <c r="B99" s="25" t="s">
        <v>53</v>
      </c>
      <c r="C99" s="169"/>
      <c r="D99" s="169"/>
      <c r="E99" s="169"/>
      <c r="F99" s="169"/>
      <c r="G99" s="169"/>
      <c r="H99" s="169"/>
    </row>
    <row r="100" spans="1:8" ht="30" customHeight="1">
      <c r="A100" s="169"/>
      <c r="B100" s="25" t="s">
        <v>55</v>
      </c>
      <c r="C100" s="169"/>
      <c r="D100" s="169"/>
      <c r="E100" s="169"/>
      <c r="F100" s="169"/>
      <c r="G100" s="169"/>
      <c r="H100" s="169"/>
    </row>
    <row r="101" spans="1:8" ht="30" customHeight="1">
      <c r="A101" s="169"/>
      <c r="B101" s="13" t="s">
        <v>107</v>
      </c>
      <c r="C101" s="169"/>
      <c r="D101" s="169"/>
      <c r="E101" s="169"/>
      <c r="F101" s="169"/>
      <c r="G101" s="169"/>
      <c r="H101" s="169"/>
    </row>
    <row r="102" spans="1:8" ht="30" customHeight="1">
      <c r="A102" s="169"/>
      <c r="B102" s="13" t="s">
        <v>108</v>
      </c>
      <c r="C102" s="169"/>
      <c r="D102" s="169"/>
      <c r="E102" s="169"/>
      <c r="F102" s="169"/>
      <c r="G102" s="169"/>
      <c r="H102" s="169"/>
    </row>
    <row r="103" spans="1:8" ht="30" customHeight="1">
      <c r="A103" s="169"/>
      <c r="B103" s="13" t="s">
        <v>109</v>
      </c>
      <c r="C103" s="169"/>
      <c r="D103" s="169"/>
      <c r="E103" s="169"/>
      <c r="F103" s="169"/>
      <c r="G103" s="169"/>
      <c r="H103" s="169"/>
    </row>
    <row r="104" spans="1:8" ht="30" customHeight="1">
      <c r="A104" s="174" t="s">
        <v>110</v>
      </c>
      <c r="B104" s="173" t="s">
        <v>103</v>
      </c>
      <c r="C104" s="172"/>
      <c r="D104" s="172"/>
      <c r="E104" s="172"/>
      <c r="F104" s="172"/>
      <c r="G104" s="172"/>
      <c r="H104" s="172"/>
    </row>
    <row r="105" spans="1:8" ht="30" customHeight="1">
      <c r="A105" s="169"/>
      <c r="B105" s="173"/>
      <c r="C105" s="169"/>
      <c r="D105" s="169"/>
      <c r="E105" s="169"/>
      <c r="F105" s="169"/>
      <c r="G105" s="169"/>
      <c r="H105" s="169"/>
    </row>
    <row r="106" spans="1:8" ht="30" customHeight="1">
      <c r="A106" s="169"/>
      <c r="B106" s="173"/>
      <c r="C106" s="169"/>
      <c r="D106" s="169"/>
      <c r="E106" s="169"/>
      <c r="F106" s="169"/>
      <c r="G106" s="169"/>
      <c r="H106" s="169"/>
    </row>
    <row r="107" spans="1:8" ht="30" customHeight="1">
      <c r="A107" s="169"/>
      <c r="B107" s="13" t="s">
        <v>104</v>
      </c>
      <c r="C107" s="169"/>
      <c r="D107" s="169"/>
      <c r="E107" s="169"/>
      <c r="F107" s="169"/>
      <c r="G107" s="169"/>
      <c r="H107" s="169"/>
    </row>
    <row r="108" spans="1:8" ht="30" customHeight="1">
      <c r="A108" s="169"/>
      <c r="B108" s="25" t="s">
        <v>53</v>
      </c>
      <c r="C108" s="169"/>
      <c r="D108" s="169"/>
      <c r="E108" s="169"/>
      <c r="F108" s="169"/>
      <c r="G108" s="169"/>
      <c r="H108" s="169"/>
    </row>
    <row r="109" spans="1:8" ht="30" customHeight="1">
      <c r="A109" s="169"/>
      <c r="B109" s="25" t="s">
        <v>55</v>
      </c>
      <c r="C109" s="169"/>
      <c r="D109" s="169"/>
      <c r="E109" s="169"/>
      <c r="F109" s="169"/>
      <c r="G109" s="169"/>
      <c r="H109" s="169"/>
    </row>
    <row r="110" spans="1:8" ht="30" customHeight="1">
      <c r="A110" s="169"/>
      <c r="B110" s="13" t="s">
        <v>107</v>
      </c>
      <c r="C110" s="169"/>
      <c r="D110" s="169"/>
      <c r="E110" s="169"/>
      <c r="F110" s="169"/>
      <c r="G110" s="169"/>
      <c r="H110" s="169"/>
    </row>
    <row r="111" spans="1:8" ht="30" customHeight="1">
      <c r="A111" s="169"/>
      <c r="B111" s="13" t="s">
        <v>108</v>
      </c>
      <c r="C111" s="169"/>
      <c r="D111" s="169"/>
      <c r="E111" s="169"/>
      <c r="F111" s="169"/>
      <c r="G111" s="169"/>
      <c r="H111" s="169"/>
    </row>
    <row r="112" spans="1:8" ht="30" customHeight="1">
      <c r="A112" s="169"/>
      <c r="B112" s="13" t="s">
        <v>111</v>
      </c>
      <c r="C112" s="169"/>
      <c r="D112" s="169"/>
      <c r="E112" s="169"/>
      <c r="F112" s="169"/>
      <c r="G112" s="169"/>
      <c r="H112" s="169"/>
    </row>
    <row r="113" spans="1:8" ht="30" customHeight="1">
      <c r="A113" s="170" t="s">
        <v>365</v>
      </c>
      <c r="B113" s="13" t="s">
        <v>112</v>
      </c>
      <c r="C113" s="169"/>
      <c r="D113" s="169"/>
      <c r="E113" s="169"/>
      <c r="F113" s="169"/>
      <c r="G113" s="169"/>
      <c r="H113" s="169"/>
    </row>
    <row r="114" spans="1:8" ht="30" customHeight="1">
      <c r="A114" s="170"/>
      <c r="B114" s="173" t="s">
        <v>113</v>
      </c>
      <c r="C114" s="169"/>
      <c r="D114" s="169"/>
      <c r="E114" s="169"/>
      <c r="F114" s="169"/>
      <c r="G114" s="169"/>
      <c r="H114" s="169"/>
    </row>
    <row r="115" spans="1:8" ht="30" customHeight="1">
      <c r="A115" s="170"/>
      <c r="B115" s="173"/>
      <c r="C115" s="169"/>
      <c r="D115" s="169"/>
      <c r="E115" s="169"/>
      <c r="F115" s="169"/>
      <c r="G115" s="169"/>
      <c r="H115" s="169"/>
    </row>
    <row r="116" spans="1:8" ht="30" customHeight="1">
      <c r="A116" s="170"/>
      <c r="B116" s="173" t="s">
        <v>114</v>
      </c>
      <c r="C116" s="172"/>
      <c r="D116" s="172"/>
      <c r="E116" s="172"/>
      <c r="F116" s="172"/>
      <c r="G116" s="172"/>
      <c r="H116" s="172"/>
    </row>
    <row r="117" spans="1:8" ht="30" customHeight="1">
      <c r="A117" s="170"/>
      <c r="B117" s="173"/>
      <c r="C117" s="169"/>
      <c r="D117" s="169"/>
      <c r="E117" s="169"/>
      <c r="F117" s="169"/>
      <c r="G117" s="169"/>
      <c r="H117" s="169"/>
    </row>
    <row r="118" spans="1:8" ht="30" customHeight="1">
      <c r="A118" s="170"/>
      <c r="B118" s="173"/>
      <c r="C118" s="169"/>
      <c r="D118" s="169"/>
      <c r="E118" s="169"/>
      <c r="F118" s="169"/>
      <c r="G118" s="169"/>
      <c r="H118" s="169"/>
    </row>
    <row r="119" spans="1:8" ht="30" customHeight="1">
      <c r="A119" s="170"/>
      <c r="B119" s="25" t="s">
        <v>115</v>
      </c>
      <c r="C119" s="169"/>
      <c r="D119" s="169"/>
      <c r="E119" s="169"/>
      <c r="F119" s="169"/>
      <c r="G119" s="169"/>
      <c r="H119" s="169"/>
    </row>
    <row r="120" spans="1:8" ht="30" customHeight="1">
      <c r="A120" s="170"/>
      <c r="B120" s="25" t="s">
        <v>116</v>
      </c>
      <c r="C120" s="169"/>
      <c r="D120" s="169"/>
      <c r="E120" s="169"/>
      <c r="F120" s="169"/>
      <c r="G120" s="169"/>
      <c r="H120" s="169"/>
    </row>
    <row r="121" spans="1:8" ht="30" customHeight="1">
      <c r="A121" s="170"/>
      <c r="B121" s="25" t="s">
        <v>117</v>
      </c>
      <c r="C121" s="169"/>
      <c r="D121" s="169"/>
      <c r="E121" s="169"/>
      <c r="F121" s="169"/>
      <c r="G121" s="169"/>
      <c r="H121" s="169"/>
    </row>
    <row r="122" spans="1:8" ht="30" customHeight="1">
      <c r="A122" s="170"/>
      <c r="B122" s="171" t="s">
        <v>118</v>
      </c>
      <c r="C122" s="172"/>
      <c r="D122" s="172"/>
      <c r="E122" s="172"/>
      <c r="F122" s="172"/>
      <c r="G122" s="172"/>
      <c r="H122" s="172"/>
    </row>
    <row r="123" spans="1:8" ht="30" customHeight="1">
      <c r="A123" s="170"/>
      <c r="B123" s="171"/>
      <c r="C123" s="169"/>
      <c r="D123" s="169"/>
      <c r="E123" s="169"/>
      <c r="F123" s="169"/>
      <c r="G123" s="169"/>
      <c r="H123" s="169"/>
    </row>
    <row r="124" spans="1:8" ht="30" customHeight="1">
      <c r="A124" s="170"/>
      <c r="B124" s="171"/>
      <c r="C124" s="169"/>
      <c r="D124" s="169"/>
      <c r="E124" s="169"/>
      <c r="F124" s="169"/>
      <c r="G124" s="169"/>
      <c r="H124" s="169"/>
    </row>
    <row r="125" spans="1:8" ht="30" customHeight="1">
      <c r="A125" s="170"/>
      <c r="B125" s="13" t="s">
        <v>119</v>
      </c>
      <c r="C125" s="169"/>
      <c r="D125" s="169"/>
      <c r="E125" s="169"/>
      <c r="F125" s="169"/>
      <c r="G125" s="169"/>
      <c r="H125" s="169"/>
    </row>
    <row r="126" spans="1:8">
      <c r="A126" s="2" t="s">
        <v>120</v>
      </c>
    </row>
    <row r="133" ht="17.25" customHeight="1"/>
  </sheetData>
  <mergeCells count="173">
    <mergeCell ref="A11:A16"/>
    <mergeCell ref="C11:H11"/>
    <mergeCell ref="C12:H12"/>
    <mergeCell ref="C13:H13"/>
    <mergeCell ref="C14:H14"/>
    <mergeCell ref="C15:H15"/>
    <mergeCell ref="C16:H16"/>
    <mergeCell ref="F1:H1"/>
    <mergeCell ref="E2:E3"/>
    <mergeCell ref="A6:H6"/>
    <mergeCell ref="A7:A8"/>
    <mergeCell ref="B7:H8"/>
    <mergeCell ref="A9:A10"/>
    <mergeCell ref="B9:H10"/>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F41:G41"/>
    <mergeCell ref="D42:E42"/>
    <mergeCell ref="F42:G42"/>
    <mergeCell ref="D43:E43"/>
    <mergeCell ref="F43:G43"/>
    <mergeCell ref="D50:E50"/>
    <mergeCell ref="F50:G50"/>
    <mergeCell ref="D51:E51"/>
    <mergeCell ref="F51:G51"/>
    <mergeCell ref="D52:E52"/>
    <mergeCell ref="F52:G52"/>
    <mergeCell ref="D47:E47"/>
    <mergeCell ref="F47:G47"/>
    <mergeCell ref="D48:E48"/>
    <mergeCell ref="F48:G48"/>
    <mergeCell ref="D49:E49"/>
    <mergeCell ref="F49:G49"/>
    <mergeCell ref="D56:E56"/>
    <mergeCell ref="F56:G56"/>
    <mergeCell ref="D57:E57"/>
    <mergeCell ref="F57:G57"/>
    <mergeCell ref="D58:E58"/>
    <mergeCell ref="F58:G58"/>
    <mergeCell ref="D53:E53"/>
    <mergeCell ref="F53:G53"/>
    <mergeCell ref="D54:E54"/>
    <mergeCell ref="F54:G54"/>
    <mergeCell ref="D55:E55"/>
    <mergeCell ref="F55:G55"/>
    <mergeCell ref="A59:A67"/>
    <mergeCell ref="C59:H59"/>
    <mergeCell ref="C60:H60"/>
    <mergeCell ref="C61:H61"/>
    <mergeCell ref="C62:H62"/>
    <mergeCell ref="C63:H63"/>
    <mergeCell ref="C64:H64"/>
    <mergeCell ref="C65:H65"/>
    <mergeCell ref="C66:H66"/>
    <mergeCell ref="C67:H67"/>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2"/>
  <sheetViews>
    <sheetView view="pageBreakPreview" zoomScaleNormal="100" zoomScaleSheetLayoutView="100" workbookViewId="0">
      <selection activeCell="A8" sqref="A8:S8"/>
    </sheetView>
  </sheetViews>
  <sheetFormatPr defaultRowHeight="15.75"/>
  <cols>
    <col min="1" max="1" width="5.625" style="127" customWidth="1"/>
    <col min="2" max="2" width="9.625" style="124" customWidth="1"/>
    <col min="3" max="3" width="9.875" style="124" customWidth="1"/>
    <col min="4" max="4" width="3.625" style="124" customWidth="1"/>
    <col min="5" max="6" width="3.25" style="124" customWidth="1"/>
    <col min="7" max="7" width="6" style="124" customWidth="1"/>
    <col min="8" max="8" width="5.625" style="125" customWidth="1"/>
    <col min="9" max="9" width="3.25" style="124" customWidth="1"/>
    <col min="10" max="10" width="5.25" style="124" customWidth="1"/>
    <col min="11" max="11" width="1.125" style="124" customWidth="1"/>
    <col min="12" max="12" width="10.125" style="124" customWidth="1"/>
    <col min="13" max="13" width="3.25" style="124" customWidth="1"/>
    <col min="14" max="14" width="6" style="124" customWidth="1"/>
    <col min="15" max="15" width="10.25" style="124" customWidth="1"/>
    <col min="16" max="16" width="3.25" style="124" customWidth="1"/>
    <col min="17" max="17" width="11.375" style="124" customWidth="1"/>
    <col min="18" max="18" width="4.875" style="124" customWidth="1"/>
    <col min="19" max="19" width="8.375" style="127" customWidth="1"/>
    <col min="20" max="20" width="1.25" style="124" hidden="1" customWidth="1"/>
    <col min="21" max="256" width="9" style="124"/>
    <col min="257" max="257" width="5.625" style="124" customWidth="1"/>
    <col min="258" max="258" width="9.625" style="124" customWidth="1"/>
    <col min="259" max="259" width="9.875" style="124" customWidth="1"/>
    <col min="260" max="260" width="3.625" style="124" customWidth="1"/>
    <col min="261" max="262" width="3.25" style="124" customWidth="1"/>
    <col min="263" max="263" width="6" style="124" customWidth="1"/>
    <col min="264" max="264" width="5.625" style="124" customWidth="1"/>
    <col min="265" max="265" width="3.25" style="124" customWidth="1"/>
    <col min="266" max="266" width="5.25" style="124" customWidth="1"/>
    <col min="267" max="267" width="1.125" style="124" customWidth="1"/>
    <col min="268" max="268" width="10.125" style="124" customWidth="1"/>
    <col min="269" max="269" width="3.25" style="124" customWidth="1"/>
    <col min="270" max="270" width="6" style="124" customWidth="1"/>
    <col min="271" max="271" width="10.25" style="124" customWidth="1"/>
    <col min="272" max="272" width="3.25" style="124" customWidth="1"/>
    <col min="273" max="273" width="11.375" style="124" customWidth="1"/>
    <col min="274" max="274" width="4.875" style="124" customWidth="1"/>
    <col min="275" max="275" width="8.375" style="124" customWidth="1"/>
    <col min="276" max="276" width="0" style="124" hidden="1" customWidth="1"/>
    <col min="277" max="512" width="9" style="124"/>
    <col min="513" max="513" width="5.625" style="124" customWidth="1"/>
    <col min="514" max="514" width="9.625" style="124" customWidth="1"/>
    <col min="515" max="515" width="9.875" style="124" customWidth="1"/>
    <col min="516" max="516" width="3.625" style="124" customWidth="1"/>
    <col min="517" max="518" width="3.25" style="124" customWidth="1"/>
    <col min="519" max="519" width="6" style="124" customWidth="1"/>
    <col min="520" max="520" width="5.625" style="124" customWidth="1"/>
    <col min="521" max="521" width="3.25" style="124" customWidth="1"/>
    <col min="522" max="522" width="5.25" style="124" customWidth="1"/>
    <col min="523" max="523" width="1.125" style="124" customWidth="1"/>
    <col min="524" max="524" width="10.125" style="124" customWidth="1"/>
    <col min="525" max="525" width="3.25" style="124" customWidth="1"/>
    <col min="526" max="526" width="6" style="124" customWidth="1"/>
    <col min="527" max="527" width="10.25" style="124" customWidth="1"/>
    <col min="528" max="528" width="3.25" style="124" customWidth="1"/>
    <col min="529" max="529" width="11.375" style="124" customWidth="1"/>
    <col min="530" max="530" width="4.875" style="124" customWidth="1"/>
    <col min="531" max="531" width="8.375" style="124" customWidth="1"/>
    <col min="532" max="532" width="0" style="124" hidden="1" customWidth="1"/>
    <col min="533" max="768" width="9" style="124"/>
    <col min="769" max="769" width="5.625" style="124" customWidth="1"/>
    <col min="770" max="770" width="9.625" style="124" customWidth="1"/>
    <col min="771" max="771" width="9.875" style="124" customWidth="1"/>
    <col min="772" max="772" width="3.625" style="124" customWidth="1"/>
    <col min="773" max="774" width="3.25" style="124" customWidth="1"/>
    <col min="775" max="775" width="6" style="124" customWidth="1"/>
    <col min="776" max="776" width="5.625" style="124" customWidth="1"/>
    <col min="777" max="777" width="3.25" style="124" customWidth="1"/>
    <col min="778" max="778" width="5.25" style="124" customWidth="1"/>
    <col min="779" max="779" width="1.125" style="124" customWidth="1"/>
    <col min="780" max="780" width="10.125" style="124" customWidth="1"/>
    <col min="781" max="781" width="3.25" style="124" customWidth="1"/>
    <col min="782" max="782" width="6" style="124" customWidth="1"/>
    <col min="783" max="783" width="10.25" style="124" customWidth="1"/>
    <col min="784" max="784" width="3.25" style="124" customWidth="1"/>
    <col min="785" max="785" width="11.375" style="124" customWidth="1"/>
    <col min="786" max="786" width="4.875" style="124" customWidth="1"/>
    <col min="787" max="787" width="8.375" style="124" customWidth="1"/>
    <col min="788" max="788" width="0" style="124" hidden="1" customWidth="1"/>
    <col min="789" max="1024" width="9" style="124"/>
    <col min="1025" max="1025" width="5.625" style="124" customWidth="1"/>
    <col min="1026" max="1026" width="9.625" style="124" customWidth="1"/>
    <col min="1027" max="1027" width="9.875" style="124" customWidth="1"/>
    <col min="1028" max="1028" width="3.625" style="124" customWidth="1"/>
    <col min="1029" max="1030" width="3.25" style="124" customWidth="1"/>
    <col min="1031" max="1031" width="6" style="124" customWidth="1"/>
    <col min="1032" max="1032" width="5.625" style="124" customWidth="1"/>
    <col min="1033" max="1033" width="3.25" style="124" customWidth="1"/>
    <col min="1034" max="1034" width="5.25" style="124" customWidth="1"/>
    <col min="1035" max="1035" width="1.125" style="124" customWidth="1"/>
    <col min="1036" max="1036" width="10.125" style="124" customWidth="1"/>
    <col min="1037" max="1037" width="3.25" style="124" customWidth="1"/>
    <col min="1038" max="1038" width="6" style="124" customWidth="1"/>
    <col min="1039" max="1039" width="10.25" style="124" customWidth="1"/>
    <col min="1040" max="1040" width="3.25" style="124" customWidth="1"/>
    <col min="1041" max="1041" width="11.375" style="124" customWidth="1"/>
    <col min="1042" max="1042" width="4.875" style="124" customWidth="1"/>
    <col min="1043" max="1043" width="8.375" style="124" customWidth="1"/>
    <col min="1044" max="1044" width="0" style="124" hidden="1" customWidth="1"/>
    <col min="1045" max="1280" width="9" style="124"/>
    <col min="1281" max="1281" width="5.625" style="124" customWidth="1"/>
    <col min="1282" max="1282" width="9.625" style="124" customWidth="1"/>
    <col min="1283" max="1283" width="9.875" style="124" customWidth="1"/>
    <col min="1284" max="1284" width="3.625" style="124" customWidth="1"/>
    <col min="1285" max="1286" width="3.25" style="124" customWidth="1"/>
    <col min="1287" max="1287" width="6" style="124" customWidth="1"/>
    <col min="1288" max="1288" width="5.625" style="124" customWidth="1"/>
    <col min="1289" max="1289" width="3.25" style="124" customWidth="1"/>
    <col min="1290" max="1290" width="5.25" style="124" customWidth="1"/>
    <col min="1291" max="1291" width="1.125" style="124" customWidth="1"/>
    <col min="1292" max="1292" width="10.125" style="124" customWidth="1"/>
    <col min="1293" max="1293" width="3.25" style="124" customWidth="1"/>
    <col min="1294" max="1294" width="6" style="124" customWidth="1"/>
    <col min="1295" max="1295" width="10.25" style="124" customWidth="1"/>
    <col min="1296" max="1296" width="3.25" style="124" customWidth="1"/>
    <col min="1297" max="1297" width="11.375" style="124" customWidth="1"/>
    <col min="1298" max="1298" width="4.875" style="124" customWidth="1"/>
    <col min="1299" max="1299" width="8.375" style="124" customWidth="1"/>
    <col min="1300" max="1300" width="0" style="124" hidden="1" customWidth="1"/>
    <col min="1301" max="1536" width="9" style="124"/>
    <col min="1537" max="1537" width="5.625" style="124" customWidth="1"/>
    <col min="1538" max="1538" width="9.625" style="124" customWidth="1"/>
    <col min="1539" max="1539" width="9.875" style="124" customWidth="1"/>
    <col min="1540" max="1540" width="3.625" style="124" customWidth="1"/>
    <col min="1541" max="1542" width="3.25" style="124" customWidth="1"/>
    <col min="1543" max="1543" width="6" style="124" customWidth="1"/>
    <col min="1544" max="1544" width="5.625" style="124" customWidth="1"/>
    <col min="1545" max="1545" width="3.25" style="124" customWidth="1"/>
    <col min="1546" max="1546" width="5.25" style="124" customWidth="1"/>
    <col min="1547" max="1547" width="1.125" style="124" customWidth="1"/>
    <col min="1548" max="1548" width="10.125" style="124" customWidth="1"/>
    <col min="1549" max="1549" width="3.25" style="124" customWidth="1"/>
    <col min="1550" max="1550" width="6" style="124" customWidth="1"/>
    <col min="1551" max="1551" width="10.25" style="124" customWidth="1"/>
    <col min="1552" max="1552" width="3.25" style="124" customWidth="1"/>
    <col min="1553" max="1553" width="11.375" style="124" customWidth="1"/>
    <col min="1554" max="1554" width="4.875" style="124" customWidth="1"/>
    <col min="1555" max="1555" width="8.375" style="124" customWidth="1"/>
    <col min="1556" max="1556" width="0" style="124" hidden="1" customWidth="1"/>
    <col min="1557" max="1792" width="9" style="124"/>
    <col min="1793" max="1793" width="5.625" style="124" customWidth="1"/>
    <col min="1794" max="1794" width="9.625" style="124" customWidth="1"/>
    <col min="1795" max="1795" width="9.875" style="124" customWidth="1"/>
    <col min="1796" max="1796" width="3.625" style="124" customWidth="1"/>
    <col min="1797" max="1798" width="3.25" style="124" customWidth="1"/>
    <col min="1799" max="1799" width="6" style="124" customWidth="1"/>
    <col min="1800" max="1800" width="5.625" style="124" customWidth="1"/>
    <col min="1801" max="1801" width="3.25" style="124" customWidth="1"/>
    <col min="1802" max="1802" width="5.25" style="124" customWidth="1"/>
    <col min="1803" max="1803" width="1.125" style="124" customWidth="1"/>
    <col min="1804" max="1804" width="10.125" style="124" customWidth="1"/>
    <col min="1805" max="1805" width="3.25" style="124" customWidth="1"/>
    <col min="1806" max="1806" width="6" style="124" customWidth="1"/>
    <col min="1807" max="1807" width="10.25" style="124" customWidth="1"/>
    <col min="1808" max="1808" width="3.25" style="124" customWidth="1"/>
    <col min="1809" max="1809" width="11.375" style="124" customWidth="1"/>
    <col min="1810" max="1810" width="4.875" style="124" customWidth="1"/>
    <col min="1811" max="1811" width="8.375" style="124" customWidth="1"/>
    <col min="1812" max="1812" width="0" style="124" hidden="1" customWidth="1"/>
    <col min="1813" max="2048" width="9" style="124"/>
    <col min="2049" max="2049" width="5.625" style="124" customWidth="1"/>
    <col min="2050" max="2050" width="9.625" style="124" customWidth="1"/>
    <col min="2051" max="2051" width="9.875" style="124" customWidth="1"/>
    <col min="2052" max="2052" width="3.625" style="124" customWidth="1"/>
    <col min="2053" max="2054" width="3.25" style="124" customWidth="1"/>
    <col min="2055" max="2055" width="6" style="124" customWidth="1"/>
    <col min="2056" max="2056" width="5.625" style="124" customWidth="1"/>
    <col min="2057" max="2057" width="3.25" style="124" customWidth="1"/>
    <col min="2058" max="2058" width="5.25" style="124" customWidth="1"/>
    <col min="2059" max="2059" width="1.125" style="124" customWidth="1"/>
    <col min="2060" max="2060" width="10.125" style="124" customWidth="1"/>
    <col min="2061" max="2061" width="3.25" style="124" customWidth="1"/>
    <col min="2062" max="2062" width="6" style="124" customWidth="1"/>
    <col min="2063" max="2063" width="10.25" style="124" customWidth="1"/>
    <col min="2064" max="2064" width="3.25" style="124" customWidth="1"/>
    <col min="2065" max="2065" width="11.375" style="124" customWidth="1"/>
    <col min="2066" max="2066" width="4.875" style="124" customWidth="1"/>
    <col min="2067" max="2067" width="8.375" style="124" customWidth="1"/>
    <col min="2068" max="2068" width="0" style="124" hidden="1" customWidth="1"/>
    <col min="2069" max="2304" width="9" style="124"/>
    <col min="2305" max="2305" width="5.625" style="124" customWidth="1"/>
    <col min="2306" max="2306" width="9.625" style="124" customWidth="1"/>
    <col min="2307" max="2307" width="9.875" style="124" customWidth="1"/>
    <col min="2308" max="2308" width="3.625" style="124" customWidth="1"/>
    <col min="2309" max="2310" width="3.25" style="124" customWidth="1"/>
    <col min="2311" max="2311" width="6" style="124" customWidth="1"/>
    <col min="2312" max="2312" width="5.625" style="124" customWidth="1"/>
    <col min="2313" max="2313" width="3.25" style="124" customWidth="1"/>
    <col min="2314" max="2314" width="5.25" style="124" customWidth="1"/>
    <col min="2315" max="2315" width="1.125" style="124" customWidth="1"/>
    <col min="2316" max="2316" width="10.125" style="124" customWidth="1"/>
    <col min="2317" max="2317" width="3.25" style="124" customWidth="1"/>
    <col min="2318" max="2318" width="6" style="124" customWidth="1"/>
    <col min="2319" max="2319" width="10.25" style="124" customWidth="1"/>
    <col min="2320" max="2320" width="3.25" style="124" customWidth="1"/>
    <col min="2321" max="2321" width="11.375" style="124" customWidth="1"/>
    <col min="2322" max="2322" width="4.875" style="124" customWidth="1"/>
    <col min="2323" max="2323" width="8.375" style="124" customWidth="1"/>
    <col min="2324" max="2324" width="0" style="124" hidden="1" customWidth="1"/>
    <col min="2325" max="2560" width="9" style="124"/>
    <col min="2561" max="2561" width="5.625" style="124" customWidth="1"/>
    <col min="2562" max="2562" width="9.625" style="124" customWidth="1"/>
    <col min="2563" max="2563" width="9.875" style="124" customWidth="1"/>
    <col min="2564" max="2564" width="3.625" style="124" customWidth="1"/>
    <col min="2565" max="2566" width="3.25" style="124" customWidth="1"/>
    <col min="2567" max="2567" width="6" style="124" customWidth="1"/>
    <col min="2568" max="2568" width="5.625" style="124" customWidth="1"/>
    <col min="2569" max="2569" width="3.25" style="124" customWidth="1"/>
    <col min="2570" max="2570" width="5.25" style="124" customWidth="1"/>
    <col min="2571" max="2571" width="1.125" style="124" customWidth="1"/>
    <col min="2572" max="2572" width="10.125" style="124" customWidth="1"/>
    <col min="2573" max="2573" width="3.25" style="124" customWidth="1"/>
    <col min="2574" max="2574" width="6" style="124" customWidth="1"/>
    <col min="2575" max="2575" width="10.25" style="124" customWidth="1"/>
    <col min="2576" max="2576" width="3.25" style="124" customWidth="1"/>
    <col min="2577" max="2577" width="11.375" style="124" customWidth="1"/>
    <col min="2578" max="2578" width="4.875" style="124" customWidth="1"/>
    <col min="2579" max="2579" width="8.375" style="124" customWidth="1"/>
    <col min="2580" max="2580" width="0" style="124" hidden="1" customWidth="1"/>
    <col min="2581" max="2816" width="9" style="124"/>
    <col min="2817" max="2817" width="5.625" style="124" customWidth="1"/>
    <col min="2818" max="2818" width="9.625" style="124" customWidth="1"/>
    <col min="2819" max="2819" width="9.875" style="124" customWidth="1"/>
    <col min="2820" max="2820" width="3.625" style="124" customWidth="1"/>
    <col min="2821" max="2822" width="3.25" style="124" customWidth="1"/>
    <col min="2823" max="2823" width="6" style="124" customWidth="1"/>
    <col min="2824" max="2824" width="5.625" style="124" customWidth="1"/>
    <col min="2825" max="2825" width="3.25" style="124" customWidth="1"/>
    <col min="2826" max="2826" width="5.25" style="124" customWidth="1"/>
    <col min="2827" max="2827" width="1.125" style="124" customWidth="1"/>
    <col min="2828" max="2828" width="10.125" style="124" customWidth="1"/>
    <col min="2829" max="2829" width="3.25" style="124" customWidth="1"/>
    <col min="2830" max="2830" width="6" style="124" customWidth="1"/>
    <col min="2831" max="2831" width="10.25" style="124" customWidth="1"/>
    <col min="2832" max="2832" width="3.25" style="124" customWidth="1"/>
    <col min="2833" max="2833" width="11.375" style="124" customWidth="1"/>
    <col min="2834" max="2834" width="4.875" style="124" customWidth="1"/>
    <col min="2835" max="2835" width="8.375" style="124" customWidth="1"/>
    <col min="2836" max="2836" width="0" style="124" hidden="1" customWidth="1"/>
    <col min="2837" max="3072" width="9" style="124"/>
    <col min="3073" max="3073" width="5.625" style="124" customWidth="1"/>
    <col min="3074" max="3074" width="9.625" style="124" customWidth="1"/>
    <col min="3075" max="3075" width="9.875" style="124" customWidth="1"/>
    <col min="3076" max="3076" width="3.625" style="124" customWidth="1"/>
    <col min="3077" max="3078" width="3.25" style="124" customWidth="1"/>
    <col min="3079" max="3079" width="6" style="124" customWidth="1"/>
    <col min="3080" max="3080" width="5.625" style="124" customWidth="1"/>
    <col min="3081" max="3081" width="3.25" style="124" customWidth="1"/>
    <col min="3082" max="3082" width="5.25" style="124" customWidth="1"/>
    <col min="3083" max="3083" width="1.125" style="124" customWidth="1"/>
    <col min="3084" max="3084" width="10.125" style="124" customWidth="1"/>
    <col min="3085" max="3085" width="3.25" style="124" customWidth="1"/>
    <col min="3086" max="3086" width="6" style="124" customWidth="1"/>
    <col min="3087" max="3087" width="10.25" style="124" customWidth="1"/>
    <col min="3088" max="3088" width="3.25" style="124" customWidth="1"/>
    <col min="3089" max="3089" width="11.375" style="124" customWidth="1"/>
    <col min="3090" max="3090" width="4.875" style="124" customWidth="1"/>
    <col min="3091" max="3091" width="8.375" style="124" customWidth="1"/>
    <col min="3092" max="3092" width="0" style="124" hidden="1" customWidth="1"/>
    <col min="3093" max="3328" width="9" style="124"/>
    <col min="3329" max="3329" width="5.625" style="124" customWidth="1"/>
    <col min="3330" max="3330" width="9.625" style="124" customWidth="1"/>
    <col min="3331" max="3331" width="9.875" style="124" customWidth="1"/>
    <col min="3332" max="3332" width="3.625" style="124" customWidth="1"/>
    <col min="3333" max="3334" width="3.25" style="124" customWidth="1"/>
    <col min="3335" max="3335" width="6" style="124" customWidth="1"/>
    <col min="3336" max="3336" width="5.625" style="124" customWidth="1"/>
    <col min="3337" max="3337" width="3.25" style="124" customWidth="1"/>
    <col min="3338" max="3338" width="5.25" style="124" customWidth="1"/>
    <col min="3339" max="3339" width="1.125" style="124" customWidth="1"/>
    <col min="3340" max="3340" width="10.125" style="124" customWidth="1"/>
    <col min="3341" max="3341" width="3.25" style="124" customWidth="1"/>
    <col min="3342" max="3342" width="6" style="124" customWidth="1"/>
    <col min="3343" max="3343" width="10.25" style="124" customWidth="1"/>
    <col min="3344" max="3344" width="3.25" style="124" customWidth="1"/>
    <col min="3345" max="3345" width="11.375" style="124" customWidth="1"/>
    <col min="3346" max="3346" width="4.875" style="124" customWidth="1"/>
    <col min="3347" max="3347" width="8.375" style="124" customWidth="1"/>
    <col min="3348" max="3348" width="0" style="124" hidden="1" customWidth="1"/>
    <col min="3349" max="3584" width="9" style="124"/>
    <col min="3585" max="3585" width="5.625" style="124" customWidth="1"/>
    <col min="3586" max="3586" width="9.625" style="124" customWidth="1"/>
    <col min="3587" max="3587" width="9.875" style="124" customWidth="1"/>
    <col min="3588" max="3588" width="3.625" style="124" customWidth="1"/>
    <col min="3589" max="3590" width="3.25" style="124" customWidth="1"/>
    <col min="3591" max="3591" width="6" style="124" customWidth="1"/>
    <col min="3592" max="3592" width="5.625" style="124" customWidth="1"/>
    <col min="3593" max="3593" width="3.25" style="124" customWidth="1"/>
    <col min="3594" max="3594" width="5.25" style="124" customWidth="1"/>
    <col min="3595" max="3595" width="1.125" style="124" customWidth="1"/>
    <col min="3596" max="3596" width="10.125" style="124" customWidth="1"/>
    <col min="3597" max="3597" width="3.25" style="124" customWidth="1"/>
    <col min="3598" max="3598" width="6" style="124" customWidth="1"/>
    <col min="3599" max="3599" width="10.25" style="124" customWidth="1"/>
    <col min="3600" max="3600" width="3.25" style="124" customWidth="1"/>
    <col min="3601" max="3601" width="11.375" style="124" customWidth="1"/>
    <col min="3602" max="3602" width="4.875" style="124" customWidth="1"/>
    <col min="3603" max="3603" width="8.375" style="124" customWidth="1"/>
    <col min="3604" max="3604" width="0" style="124" hidden="1" customWidth="1"/>
    <col min="3605" max="3840" width="9" style="124"/>
    <col min="3841" max="3841" width="5.625" style="124" customWidth="1"/>
    <col min="3842" max="3842" width="9.625" style="124" customWidth="1"/>
    <col min="3843" max="3843" width="9.875" style="124" customWidth="1"/>
    <col min="3844" max="3844" width="3.625" style="124" customWidth="1"/>
    <col min="3845" max="3846" width="3.25" style="124" customWidth="1"/>
    <col min="3847" max="3847" width="6" style="124" customWidth="1"/>
    <col min="3848" max="3848" width="5.625" style="124" customWidth="1"/>
    <col min="3849" max="3849" width="3.25" style="124" customWidth="1"/>
    <col min="3850" max="3850" width="5.25" style="124" customWidth="1"/>
    <col min="3851" max="3851" width="1.125" style="124" customWidth="1"/>
    <col min="3852" max="3852" width="10.125" style="124" customWidth="1"/>
    <col min="3853" max="3853" width="3.25" style="124" customWidth="1"/>
    <col min="3854" max="3854" width="6" style="124" customWidth="1"/>
    <col min="3855" max="3855" width="10.25" style="124" customWidth="1"/>
    <col min="3856" max="3856" width="3.25" style="124" customWidth="1"/>
    <col min="3857" max="3857" width="11.375" style="124" customWidth="1"/>
    <col min="3858" max="3858" width="4.875" style="124" customWidth="1"/>
    <col min="3859" max="3859" width="8.375" style="124" customWidth="1"/>
    <col min="3860" max="3860" width="0" style="124" hidden="1" customWidth="1"/>
    <col min="3861" max="4096" width="9" style="124"/>
    <col min="4097" max="4097" width="5.625" style="124" customWidth="1"/>
    <col min="4098" max="4098" width="9.625" style="124" customWidth="1"/>
    <col min="4099" max="4099" width="9.875" style="124" customWidth="1"/>
    <col min="4100" max="4100" width="3.625" style="124" customWidth="1"/>
    <col min="4101" max="4102" width="3.25" style="124" customWidth="1"/>
    <col min="4103" max="4103" width="6" style="124" customWidth="1"/>
    <col min="4104" max="4104" width="5.625" style="124" customWidth="1"/>
    <col min="4105" max="4105" width="3.25" style="124" customWidth="1"/>
    <col min="4106" max="4106" width="5.25" style="124" customWidth="1"/>
    <col min="4107" max="4107" width="1.125" style="124" customWidth="1"/>
    <col min="4108" max="4108" width="10.125" style="124" customWidth="1"/>
    <col min="4109" max="4109" width="3.25" style="124" customWidth="1"/>
    <col min="4110" max="4110" width="6" style="124" customWidth="1"/>
    <col min="4111" max="4111" width="10.25" style="124" customWidth="1"/>
    <col min="4112" max="4112" width="3.25" style="124" customWidth="1"/>
    <col min="4113" max="4113" width="11.375" style="124" customWidth="1"/>
    <col min="4114" max="4114" width="4.875" style="124" customWidth="1"/>
    <col min="4115" max="4115" width="8.375" style="124" customWidth="1"/>
    <col min="4116" max="4116" width="0" style="124" hidden="1" customWidth="1"/>
    <col min="4117" max="4352" width="9" style="124"/>
    <col min="4353" max="4353" width="5.625" style="124" customWidth="1"/>
    <col min="4354" max="4354" width="9.625" style="124" customWidth="1"/>
    <col min="4355" max="4355" width="9.875" style="124" customWidth="1"/>
    <col min="4356" max="4356" width="3.625" style="124" customWidth="1"/>
    <col min="4357" max="4358" width="3.25" style="124" customWidth="1"/>
    <col min="4359" max="4359" width="6" style="124" customWidth="1"/>
    <col min="4360" max="4360" width="5.625" style="124" customWidth="1"/>
    <col min="4361" max="4361" width="3.25" style="124" customWidth="1"/>
    <col min="4362" max="4362" width="5.25" style="124" customWidth="1"/>
    <col min="4363" max="4363" width="1.125" style="124" customWidth="1"/>
    <col min="4364" max="4364" width="10.125" style="124" customWidth="1"/>
    <col min="4365" max="4365" width="3.25" style="124" customWidth="1"/>
    <col min="4366" max="4366" width="6" style="124" customWidth="1"/>
    <col min="4367" max="4367" width="10.25" style="124" customWidth="1"/>
    <col min="4368" max="4368" width="3.25" style="124" customWidth="1"/>
    <col min="4369" max="4369" width="11.375" style="124" customWidth="1"/>
    <col min="4370" max="4370" width="4.875" style="124" customWidth="1"/>
    <col min="4371" max="4371" width="8.375" style="124" customWidth="1"/>
    <col min="4372" max="4372" width="0" style="124" hidden="1" customWidth="1"/>
    <col min="4373" max="4608" width="9" style="124"/>
    <col min="4609" max="4609" width="5.625" style="124" customWidth="1"/>
    <col min="4610" max="4610" width="9.625" style="124" customWidth="1"/>
    <col min="4611" max="4611" width="9.875" style="124" customWidth="1"/>
    <col min="4612" max="4612" width="3.625" style="124" customWidth="1"/>
    <col min="4613" max="4614" width="3.25" style="124" customWidth="1"/>
    <col min="4615" max="4615" width="6" style="124" customWidth="1"/>
    <col min="4616" max="4616" width="5.625" style="124" customWidth="1"/>
    <col min="4617" max="4617" width="3.25" style="124" customWidth="1"/>
    <col min="4618" max="4618" width="5.25" style="124" customWidth="1"/>
    <col min="4619" max="4619" width="1.125" style="124" customWidth="1"/>
    <col min="4620" max="4620" width="10.125" style="124" customWidth="1"/>
    <col min="4621" max="4621" width="3.25" style="124" customWidth="1"/>
    <col min="4622" max="4622" width="6" style="124" customWidth="1"/>
    <col min="4623" max="4623" width="10.25" style="124" customWidth="1"/>
    <col min="4624" max="4624" width="3.25" style="124" customWidth="1"/>
    <col min="4625" max="4625" width="11.375" style="124" customWidth="1"/>
    <col min="4626" max="4626" width="4.875" style="124" customWidth="1"/>
    <col min="4627" max="4627" width="8.375" style="124" customWidth="1"/>
    <col min="4628" max="4628" width="0" style="124" hidden="1" customWidth="1"/>
    <col min="4629" max="4864" width="9" style="124"/>
    <col min="4865" max="4865" width="5.625" style="124" customWidth="1"/>
    <col min="4866" max="4866" width="9.625" style="124" customWidth="1"/>
    <col min="4867" max="4867" width="9.875" style="124" customWidth="1"/>
    <col min="4868" max="4868" width="3.625" style="124" customWidth="1"/>
    <col min="4869" max="4870" width="3.25" style="124" customWidth="1"/>
    <col min="4871" max="4871" width="6" style="124" customWidth="1"/>
    <col min="4872" max="4872" width="5.625" style="124" customWidth="1"/>
    <col min="4873" max="4873" width="3.25" style="124" customWidth="1"/>
    <col min="4874" max="4874" width="5.25" style="124" customWidth="1"/>
    <col min="4875" max="4875" width="1.125" style="124" customWidth="1"/>
    <col min="4876" max="4876" width="10.125" style="124" customWidth="1"/>
    <col min="4877" max="4877" width="3.25" style="124" customWidth="1"/>
    <col min="4878" max="4878" width="6" style="124" customWidth="1"/>
    <col min="4879" max="4879" width="10.25" style="124" customWidth="1"/>
    <col min="4880" max="4880" width="3.25" style="124" customWidth="1"/>
    <col min="4881" max="4881" width="11.375" style="124" customWidth="1"/>
    <col min="4882" max="4882" width="4.875" style="124" customWidth="1"/>
    <col min="4883" max="4883" width="8.375" style="124" customWidth="1"/>
    <col min="4884" max="4884" width="0" style="124" hidden="1" customWidth="1"/>
    <col min="4885" max="5120" width="9" style="124"/>
    <col min="5121" max="5121" width="5.625" style="124" customWidth="1"/>
    <col min="5122" max="5122" width="9.625" style="124" customWidth="1"/>
    <col min="5123" max="5123" width="9.875" style="124" customWidth="1"/>
    <col min="5124" max="5124" width="3.625" style="124" customWidth="1"/>
    <col min="5125" max="5126" width="3.25" style="124" customWidth="1"/>
    <col min="5127" max="5127" width="6" style="124" customWidth="1"/>
    <col min="5128" max="5128" width="5.625" style="124" customWidth="1"/>
    <col min="5129" max="5129" width="3.25" style="124" customWidth="1"/>
    <col min="5130" max="5130" width="5.25" style="124" customWidth="1"/>
    <col min="5131" max="5131" width="1.125" style="124" customWidth="1"/>
    <col min="5132" max="5132" width="10.125" style="124" customWidth="1"/>
    <col min="5133" max="5133" width="3.25" style="124" customWidth="1"/>
    <col min="5134" max="5134" width="6" style="124" customWidth="1"/>
    <col min="5135" max="5135" width="10.25" style="124" customWidth="1"/>
    <col min="5136" max="5136" width="3.25" style="124" customWidth="1"/>
    <col min="5137" max="5137" width="11.375" style="124" customWidth="1"/>
    <col min="5138" max="5138" width="4.875" style="124" customWidth="1"/>
    <col min="5139" max="5139" width="8.375" style="124" customWidth="1"/>
    <col min="5140" max="5140" width="0" style="124" hidden="1" customWidth="1"/>
    <col min="5141" max="5376" width="9" style="124"/>
    <col min="5377" max="5377" width="5.625" style="124" customWidth="1"/>
    <col min="5378" max="5378" width="9.625" style="124" customWidth="1"/>
    <col min="5379" max="5379" width="9.875" style="124" customWidth="1"/>
    <col min="5380" max="5380" width="3.625" style="124" customWidth="1"/>
    <col min="5381" max="5382" width="3.25" style="124" customWidth="1"/>
    <col min="5383" max="5383" width="6" style="124" customWidth="1"/>
    <col min="5384" max="5384" width="5.625" style="124" customWidth="1"/>
    <col min="5385" max="5385" width="3.25" style="124" customWidth="1"/>
    <col min="5386" max="5386" width="5.25" style="124" customWidth="1"/>
    <col min="5387" max="5387" width="1.125" style="124" customWidth="1"/>
    <col min="5388" max="5388" width="10.125" style="124" customWidth="1"/>
    <col min="5389" max="5389" width="3.25" style="124" customWidth="1"/>
    <col min="5390" max="5390" width="6" style="124" customWidth="1"/>
    <col min="5391" max="5391" width="10.25" style="124" customWidth="1"/>
    <col min="5392" max="5392" width="3.25" style="124" customWidth="1"/>
    <col min="5393" max="5393" width="11.375" style="124" customWidth="1"/>
    <col min="5394" max="5394" width="4.875" style="124" customWidth="1"/>
    <col min="5395" max="5395" width="8.375" style="124" customWidth="1"/>
    <col min="5396" max="5396" width="0" style="124" hidden="1" customWidth="1"/>
    <col min="5397" max="5632" width="9" style="124"/>
    <col min="5633" max="5633" width="5.625" style="124" customWidth="1"/>
    <col min="5634" max="5634" width="9.625" style="124" customWidth="1"/>
    <col min="5635" max="5635" width="9.875" style="124" customWidth="1"/>
    <col min="5636" max="5636" width="3.625" style="124" customWidth="1"/>
    <col min="5637" max="5638" width="3.25" style="124" customWidth="1"/>
    <col min="5639" max="5639" width="6" style="124" customWidth="1"/>
    <col min="5640" max="5640" width="5.625" style="124" customWidth="1"/>
    <col min="5641" max="5641" width="3.25" style="124" customWidth="1"/>
    <col min="5642" max="5642" width="5.25" style="124" customWidth="1"/>
    <col min="5643" max="5643" width="1.125" style="124" customWidth="1"/>
    <col min="5644" max="5644" width="10.125" style="124" customWidth="1"/>
    <col min="5645" max="5645" width="3.25" style="124" customWidth="1"/>
    <col min="5646" max="5646" width="6" style="124" customWidth="1"/>
    <col min="5647" max="5647" width="10.25" style="124" customWidth="1"/>
    <col min="5648" max="5648" width="3.25" style="124" customWidth="1"/>
    <col min="5649" max="5649" width="11.375" style="124" customWidth="1"/>
    <col min="5650" max="5650" width="4.875" style="124" customWidth="1"/>
    <col min="5651" max="5651" width="8.375" style="124" customWidth="1"/>
    <col min="5652" max="5652" width="0" style="124" hidden="1" customWidth="1"/>
    <col min="5653" max="5888" width="9" style="124"/>
    <col min="5889" max="5889" width="5.625" style="124" customWidth="1"/>
    <col min="5890" max="5890" width="9.625" style="124" customWidth="1"/>
    <col min="5891" max="5891" width="9.875" style="124" customWidth="1"/>
    <col min="5892" max="5892" width="3.625" style="124" customWidth="1"/>
    <col min="5893" max="5894" width="3.25" style="124" customWidth="1"/>
    <col min="5895" max="5895" width="6" style="124" customWidth="1"/>
    <col min="5896" max="5896" width="5.625" style="124" customWidth="1"/>
    <col min="5897" max="5897" width="3.25" style="124" customWidth="1"/>
    <col min="5898" max="5898" width="5.25" style="124" customWidth="1"/>
    <col min="5899" max="5899" width="1.125" style="124" customWidth="1"/>
    <col min="5900" max="5900" width="10.125" style="124" customWidth="1"/>
    <col min="5901" max="5901" width="3.25" style="124" customWidth="1"/>
    <col min="5902" max="5902" width="6" style="124" customWidth="1"/>
    <col min="5903" max="5903" width="10.25" style="124" customWidth="1"/>
    <col min="5904" max="5904" width="3.25" style="124" customWidth="1"/>
    <col min="5905" max="5905" width="11.375" style="124" customWidth="1"/>
    <col min="5906" max="5906" width="4.875" style="124" customWidth="1"/>
    <col min="5907" max="5907" width="8.375" style="124" customWidth="1"/>
    <col min="5908" max="5908" width="0" style="124" hidden="1" customWidth="1"/>
    <col min="5909" max="6144" width="9" style="124"/>
    <col min="6145" max="6145" width="5.625" style="124" customWidth="1"/>
    <col min="6146" max="6146" width="9.625" style="124" customWidth="1"/>
    <col min="6147" max="6147" width="9.875" style="124" customWidth="1"/>
    <col min="6148" max="6148" width="3.625" style="124" customWidth="1"/>
    <col min="6149" max="6150" width="3.25" style="124" customWidth="1"/>
    <col min="6151" max="6151" width="6" style="124" customWidth="1"/>
    <col min="6152" max="6152" width="5.625" style="124" customWidth="1"/>
    <col min="6153" max="6153" width="3.25" style="124" customWidth="1"/>
    <col min="6154" max="6154" width="5.25" style="124" customWidth="1"/>
    <col min="6155" max="6155" width="1.125" style="124" customWidth="1"/>
    <col min="6156" max="6156" width="10.125" style="124" customWidth="1"/>
    <col min="6157" max="6157" width="3.25" style="124" customWidth="1"/>
    <col min="6158" max="6158" width="6" style="124" customWidth="1"/>
    <col min="6159" max="6159" width="10.25" style="124" customWidth="1"/>
    <col min="6160" max="6160" width="3.25" style="124" customWidth="1"/>
    <col min="6161" max="6161" width="11.375" style="124" customWidth="1"/>
    <col min="6162" max="6162" width="4.875" style="124" customWidth="1"/>
    <col min="6163" max="6163" width="8.375" style="124" customWidth="1"/>
    <col min="6164" max="6164" width="0" style="124" hidden="1" customWidth="1"/>
    <col min="6165" max="6400" width="9" style="124"/>
    <col min="6401" max="6401" width="5.625" style="124" customWidth="1"/>
    <col min="6402" max="6402" width="9.625" style="124" customWidth="1"/>
    <col min="6403" max="6403" width="9.875" style="124" customWidth="1"/>
    <col min="6404" max="6404" width="3.625" style="124" customWidth="1"/>
    <col min="6405" max="6406" width="3.25" style="124" customWidth="1"/>
    <col min="6407" max="6407" width="6" style="124" customWidth="1"/>
    <col min="6408" max="6408" width="5.625" style="124" customWidth="1"/>
    <col min="6409" max="6409" width="3.25" style="124" customWidth="1"/>
    <col min="6410" max="6410" width="5.25" style="124" customWidth="1"/>
    <col min="6411" max="6411" width="1.125" style="124" customWidth="1"/>
    <col min="6412" max="6412" width="10.125" style="124" customWidth="1"/>
    <col min="6413" max="6413" width="3.25" style="124" customWidth="1"/>
    <col min="6414" max="6414" width="6" style="124" customWidth="1"/>
    <col min="6415" max="6415" width="10.25" style="124" customWidth="1"/>
    <col min="6416" max="6416" width="3.25" style="124" customWidth="1"/>
    <col min="6417" max="6417" width="11.375" style="124" customWidth="1"/>
    <col min="6418" max="6418" width="4.875" style="124" customWidth="1"/>
    <col min="6419" max="6419" width="8.375" style="124" customWidth="1"/>
    <col min="6420" max="6420" width="0" style="124" hidden="1" customWidth="1"/>
    <col min="6421" max="6656" width="9" style="124"/>
    <col min="6657" max="6657" width="5.625" style="124" customWidth="1"/>
    <col min="6658" max="6658" width="9.625" style="124" customWidth="1"/>
    <col min="6659" max="6659" width="9.875" style="124" customWidth="1"/>
    <col min="6660" max="6660" width="3.625" style="124" customWidth="1"/>
    <col min="6661" max="6662" width="3.25" style="124" customWidth="1"/>
    <col min="6663" max="6663" width="6" style="124" customWidth="1"/>
    <col min="6664" max="6664" width="5.625" style="124" customWidth="1"/>
    <col min="6665" max="6665" width="3.25" style="124" customWidth="1"/>
    <col min="6666" max="6666" width="5.25" style="124" customWidth="1"/>
    <col min="6667" max="6667" width="1.125" style="124" customWidth="1"/>
    <col min="6668" max="6668" width="10.125" style="124" customWidth="1"/>
    <col min="6669" max="6669" width="3.25" style="124" customWidth="1"/>
    <col min="6670" max="6670" width="6" style="124" customWidth="1"/>
    <col min="6671" max="6671" width="10.25" style="124" customWidth="1"/>
    <col min="6672" max="6672" width="3.25" style="124" customWidth="1"/>
    <col min="6673" max="6673" width="11.375" style="124" customWidth="1"/>
    <col min="6674" max="6674" width="4.875" style="124" customWidth="1"/>
    <col min="6675" max="6675" width="8.375" style="124" customWidth="1"/>
    <col min="6676" max="6676" width="0" style="124" hidden="1" customWidth="1"/>
    <col min="6677" max="6912" width="9" style="124"/>
    <col min="6913" max="6913" width="5.625" style="124" customWidth="1"/>
    <col min="6914" max="6914" width="9.625" style="124" customWidth="1"/>
    <col min="6915" max="6915" width="9.875" style="124" customWidth="1"/>
    <col min="6916" max="6916" width="3.625" style="124" customWidth="1"/>
    <col min="6917" max="6918" width="3.25" style="124" customWidth="1"/>
    <col min="6919" max="6919" width="6" style="124" customWidth="1"/>
    <col min="6920" max="6920" width="5.625" style="124" customWidth="1"/>
    <col min="6921" max="6921" width="3.25" style="124" customWidth="1"/>
    <col min="6922" max="6922" width="5.25" style="124" customWidth="1"/>
    <col min="6923" max="6923" width="1.125" style="124" customWidth="1"/>
    <col min="6924" max="6924" width="10.125" style="124" customWidth="1"/>
    <col min="6925" max="6925" width="3.25" style="124" customWidth="1"/>
    <col min="6926" max="6926" width="6" style="124" customWidth="1"/>
    <col min="6927" max="6927" width="10.25" style="124" customWidth="1"/>
    <col min="6928" max="6928" width="3.25" style="124" customWidth="1"/>
    <col min="6929" max="6929" width="11.375" style="124" customWidth="1"/>
    <col min="6930" max="6930" width="4.875" style="124" customWidth="1"/>
    <col min="6931" max="6931" width="8.375" style="124" customWidth="1"/>
    <col min="6932" max="6932" width="0" style="124" hidden="1" customWidth="1"/>
    <col min="6933" max="7168" width="9" style="124"/>
    <col min="7169" max="7169" width="5.625" style="124" customWidth="1"/>
    <col min="7170" max="7170" width="9.625" style="124" customWidth="1"/>
    <col min="7171" max="7171" width="9.875" style="124" customWidth="1"/>
    <col min="7172" max="7172" width="3.625" style="124" customWidth="1"/>
    <col min="7173" max="7174" width="3.25" style="124" customWidth="1"/>
    <col min="7175" max="7175" width="6" style="124" customWidth="1"/>
    <col min="7176" max="7176" width="5.625" style="124" customWidth="1"/>
    <col min="7177" max="7177" width="3.25" style="124" customWidth="1"/>
    <col min="7178" max="7178" width="5.25" style="124" customWidth="1"/>
    <col min="7179" max="7179" width="1.125" style="124" customWidth="1"/>
    <col min="7180" max="7180" width="10.125" style="124" customWidth="1"/>
    <col min="7181" max="7181" width="3.25" style="124" customWidth="1"/>
    <col min="7182" max="7182" width="6" style="124" customWidth="1"/>
    <col min="7183" max="7183" width="10.25" style="124" customWidth="1"/>
    <col min="7184" max="7184" width="3.25" style="124" customWidth="1"/>
    <col min="7185" max="7185" width="11.375" style="124" customWidth="1"/>
    <col min="7186" max="7186" width="4.875" style="124" customWidth="1"/>
    <col min="7187" max="7187" width="8.375" style="124" customWidth="1"/>
    <col min="7188" max="7188" width="0" style="124" hidden="1" customWidth="1"/>
    <col min="7189" max="7424" width="9" style="124"/>
    <col min="7425" max="7425" width="5.625" style="124" customWidth="1"/>
    <col min="7426" max="7426" width="9.625" style="124" customWidth="1"/>
    <col min="7427" max="7427" width="9.875" style="124" customWidth="1"/>
    <col min="7428" max="7428" width="3.625" style="124" customWidth="1"/>
    <col min="7429" max="7430" width="3.25" style="124" customWidth="1"/>
    <col min="7431" max="7431" width="6" style="124" customWidth="1"/>
    <col min="7432" max="7432" width="5.625" style="124" customWidth="1"/>
    <col min="7433" max="7433" width="3.25" style="124" customWidth="1"/>
    <col min="7434" max="7434" width="5.25" style="124" customWidth="1"/>
    <col min="7435" max="7435" width="1.125" style="124" customWidth="1"/>
    <col min="7436" max="7436" width="10.125" style="124" customWidth="1"/>
    <col min="7437" max="7437" width="3.25" style="124" customWidth="1"/>
    <col min="7438" max="7438" width="6" style="124" customWidth="1"/>
    <col min="7439" max="7439" width="10.25" style="124" customWidth="1"/>
    <col min="7440" max="7440" width="3.25" style="124" customWidth="1"/>
    <col min="7441" max="7441" width="11.375" style="124" customWidth="1"/>
    <col min="7442" max="7442" width="4.875" style="124" customWidth="1"/>
    <col min="7443" max="7443" width="8.375" style="124" customWidth="1"/>
    <col min="7444" max="7444" width="0" style="124" hidden="1" customWidth="1"/>
    <col min="7445" max="7680" width="9" style="124"/>
    <col min="7681" max="7681" width="5.625" style="124" customWidth="1"/>
    <col min="7682" max="7682" width="9.625" style="124" customWidth="1"/>
    <col min="7683" max="7683" width="9.875" style="124" customWidth="1"/>
    <col min="7684" max="7684" width="3.625" style="124" customWidth="1"/>
    <col min="7685" max="7686" width="3.25" style="124" customWidth="1"/>
    <col min="7687" max="7687" width="6" style="124" customWidth="1"/>
    <col min="7688" max="7688" width="5.625" style="124" customWidth="1"/>
    <col min="7689" max="7689" width="3.25" style="124" customWidth="1"/>
    <col min="7690" max="7690" width="5.25" style="124" customWidth="1"/>
    <col min="7691" max="7691" width="1.125" style="124" customWidth="1"/>
    <col min="7692" max="7692" width="10.125" style="124" customWidth="1"/>
    <col min="7693" max="7693" width="3.25" style="124" customWidth="1"/>
    <col min="7694" max="7694" width="6" style="124" customWidth="1"/>
    <col min="7695" max="7695" width="10.25" style="124" customWidth="1"/>
    <col min="7696" max="7696" width="3.25" style="124" customWidth="1"/>
    <col min="7697" max="7697" width="11.375" style="124" customWidth="1"/>
    <col min="7698" max="7698" width="4.875" style="124" customWidth="1"/>
    <col min="7699" max="7699" width="8.375" style="124" customWidth="1"/>
    <col min="7700" max="7700" width="0" style="124" hidden="1" customWidth="1"/>
    <col min="7701" max="7936" width="9" style="124"/>
    <col min="7937" max="7937" width="5.625" style="124" customWidth="1"/>
    <col min="7938" max="7938" width="9.625" style="124" customWidth="1"/>
    <col min="7939" max="7939" width="9.875" style="124" customWidth="1"/>
    <col min="7940" max="7940" width="3.625" style="124" customWidth="1"/>
    <col min="7941" max="7942" width="3.25" style="124" customWidth="1"/>
    <col min="7943" max="7943" width="6" style="124" customWidth="1"/>
    <col min="7944" max="7944" width="5.625" style="124" customWidth="1"/>
    <col min="7945" max="7945" width="3.25" style="124" customWidth="1"/>
    <col min="7946" max="7946" width="5.25" style="124" customWidth="1"/>
    <col min="7947" max="7947" width="1.125" style="124" customWidth="1"/>
    <col min="7948" max="7948" width="10.125" style="124" customWidth="1"/>
    <col min="7949" max="7949" width="3.25" style="124" customWidth="1"/>
    <col min="7950" max="7950" width="6" style="124" customWidth="1"/>
    <col min="7951" max="7951" width="10.25" style="124" customWidth="1"/>
    <col min="7952" max="7952" width="3.25" style="124" customWidth="1"/>
    <col min="7953" max="7953" width="11.375" style="124" customWidth="1"/>
    <col min="7954" max="7954" width="4.875" style="124" customWidth="1"/>
    <col min="7955" max="7955" width="8.375" style="124" customWidth="1"/>
    <col min="7956" max="7956" width="0" style="124" hidden="1" customWidth="1"/>
    <col min="7957" max="8192" width="9" style="124"/>
    <col min="8193" max="8193" width="5.625" style="124" customWidth="1"/>
    <col min="8194" max="8194" width="9.625" style="124" customWidth="1"/>
    <col min="8195" max="8195" width="9.875" style="124" customWidth="1"/>
    <col min="8196" max="8196" width="3.625" style="124" customWidth="1"/>
    <col min="8197" max="8198" width="3.25" style="124" customWidth="1"/>
    <col min="8199" max="8199" width="6" style="124" customWidth="1"/>
    <col min="8200" max="8200" width="5.625" style="124" customWidth="1"/>
    <col min="8201" max="8201" width="3.25" style="124" customWidth="1"/>
    <col min="8202" max="8202" width="5.25" style="124" customWidth="1"/>
    <col min="8203" max="8203" width="1.125" style="124" customWidth="1"/>
    <col min="8204" max="8204" width="10.125" style="124" customWidth="1"/>
    <col min="8205" max="8205" width="3.25" style="124" customWidth="1"/>
    <col min="8206" max="8206" width="6" style="124" customWidth="1"/>
    <col min="8207" max="8207" width="10.25" style="124" customWidth="1"/>
    <col min="8208" max="8208" width="3.25" style="124" customWidth="1"/>
    <col min="8209" max="8209" width="11.375" style="124" customWidth="1"/>
    <col min="8210" max="8210" width="4.875" style="124" customWidth="1"/>
    <col min="8211" max="8211" width="8.375" style="124" customWidth="1"/>
    <col min="8212" max="8212" width="0" style="124" hidden="1" customWidth="1"/>
    <col min="8213" max="8448" width="9" style="124"/>
    <col min="8449" max="8449" width="5.625" style="124" customWidth="1"/>
    <col min="8450" max="8450" width="9.625" style="124" customWidth="1"/>
    <col min="8451" max="8451" width="9.875" style="124" customWidth="1"/>
    <col min="8452" max="8452" width="3.625" style="124" customWidth="1"/>
    <col min="8453" max="8454" width="3.25" style="124" customWidth="1"/>
    <col min="8455" max="8455" width="6" style="124" customWidth="1"/>
    <col min="8456" max="8456" width="5.625" style="124" customWidth="1"/>
    <col min="8457" max="8457" width="3.25" style="124" customWidth="1"/>
    <col min="8458" max="8458" width="5.25" style="124" customWidth="1"/>
    <col min="8459" max="8459" width="1.125" style="124" customWidth="1"/>
    <col min="8460" max="8460" width="10.125" style="124" customWidth="1"/>
    <col min="8461" max="8461" width="3.25" style="124" customWidth="1"/>
    <col min="8462" max="8462" width="6" style="124" customWidth="1"/>
    <col min="8463" max="8463" width="10.25" style="124" customWidth="1"/>
    <col min="8464" max="8464" width="3.25" style="124" customWidth="1"/>
    <col min="8465" max="8465" width="11.375" style="124" customWidth="1"/>
    <col min="8466" max="8466" width="4.875" style="124" customWidth="1"/>
    <col min="8467" max="8467" width="8.375" style="124" customWidth="1"/>
    <col min="8468" max="8468" width="0" style="124" hidden="1" customWidth="1"/>
    <col min="8469" max="8704" width="9" style="124"/>
    <col min="8705" max="8705" width="5.625" style="124" customWidth="1"/>
    <col min="8706" max="8706" width="9.625" style="124" customWidth="1"/>
    <col min="8707" max="8707" width="9.875" style="124" customWidth="1"/>
    <col min="8708" max="8708" width="3.625" style="124" customWidth="1"/>
    <col min="8709" max="8710" width="3.25" style="124" customWidth="1"/>
    <col min="8711" max="8711" width="6" style="124" customWidth="1"/>
    <col min="8712" max="8712" width="5.625" style="124" customWidth="1"/>
    <col min="8713" max="8713" width="3.25" style="124" customWidth="1"/>
    <col min="8714" max="8714" width="5.25" style="124" customWidth="1"/>
    <col min="8715" max="8715" width="1.125" style="124" customWidth="1"/>
    <col min="8716" max="8716" width="10.125" style="124" customWidth="1"/>
    <col min="8717" max="8717" width="3.25" style="124" customWidth="1"/>
    <col min="8718" max="8718" width="6" style="124" customWidth="1"/>
    <col min="8719" max="8719" width="10.25" style="124" customWidth="1"/>
    <col min="8720" max="8720" width="3.25" style="124" customWidth="1"/>
    <col min="8721" max="8721" width="11.375" style="124" customWidth="1"/>
    <col min="8722" max="8722" width="4.875" style="124" customWidth="1"/>
    <col min="8723" max="8723" width="8.375" style="124" customWidth="1"/>
    <col min="8724" max="8724" width="0" style="124" hidden="1" customWidth="1"/>
    <col min="8725" max="8960" width="9" style="124"/>
    <col min="8961" max="8961" width="5.625" style="124" customWidth="1"/>
    <col min="8962" max="8962" width="9.625" style="124" customWidth="1"/>
    <col min="8963" max="8963" width="9.875" style="124" customWidth="1"/>
    <col min="8964" max="8964" width="3.625" style="124" customWidth="1"/>
    <col min="8965" max="8966" width="3.25" style="124" customWidth="1"/>
    <col min="8967" max="8967" width="6" style="124" customWidth="1"/>
    <col min="8968" max="8968" width="5.625" style="124" customWidth="1"/>
    <col min="8969" max="8969" width="3.25" style="124" customWidth="1"/>
    <col min="8970" max="8970" width="5.25" style="124" customWidth="1"/>
    <col min="8971" max="8971" width="1.125" style="124" customWidth="1"/>
    <col min="8972" max="8972" width="10.125" style="124" customWidth="1"/>
    <col min="8973" max="8973" width="3.25" style="124" customWidth="1"/>
    <col min="8974" max="8974" width="6" style="124" customWidth="1"/>
    <col min="8975" max="8975" width="10.25" style="124" customWidth="1"/>
    <col min="8976" max="8976" width="3.25" style="124" customWidth="1"/>
    <col min="8977" max="8977" width="11.375" style="124" customWidth="1"/>
    <col min="8978" max="8978" width="4.875" style="124" customWidth="1"/>
    <col min="8979" max="8979" width="8.375" style="124" customWidth="1"/>
    <col min="8980" max="8980" width="0" style="124" hidden="1" customWidth="1"/>
    <col min="8981" max="9216" width="9" style="124"/>
    <col min="9217" max="9217" width="5.625" style="124" customWidth="1"/>
    <col min="9218" max="9218" width="9.625" style="124" customWidth="1"/>
    <col min="9219" max="9219" width="9.875" style="124" customWidth="1"/>
    <col min="9220" max="9220" width="3.625" style="124" customWidth="1"/>
    <col min="9221" max="9222" width="3.25" style="124" customWidth="1"/>
    <col min="9223" max="9223" width="6" style="124" customWidth="1"/>
    <col min="9224" max="9224" width="5.625" style="124" customWidth="1"/>
    <col min="9225" max="9225" width="3.25" style="124" customWidth="1"/>
    <col min="9226" max="9226" width="5.25" style="124" customWidth="1"/>
    <col min="9227" max="9227" width="1.125" style="124" customWidth="1"/>
    <col min="9228" max="9228" width="10.125" style="124" customWidth="1"/>
    <col min="9229" max="9229" width="3.25" style="124" customWidth="1"/>
    <col min="9230" max="9230" width="6" style="124" customWidth="1"/>
    <col min="9231" max="9231" width="10.25" style="124" customWidth="1"/>
    <col min="9232" max="9232" width="3.25" style="124" customWidth="1"/>
    <col min="9233" max="9233" width="11.375" style="124" customWidth="1"/>
    <col min="9234" max="9234" width="4.875" style="124" customWidth="1"/>
    <col min="9235" max="9235" width="8.375" style="124" customWidth="1"/>
    <col min="9236" max="9236" width="0" style="124" hidden="1" customWidth="1"/>
    <col min="9237" max="9472" width="9" style="124"/>
    <col min="9473" max="9473" width="5.625" style="124" customWidth="1"/>
    <col min="9474" max="9474" width="9.625" style="124" customWidth="1"/>
    <col min="9475" max="9475" width="9.875" style="124" customWidth="1"/>
    <col min="9476" max="9476" width="3.625" style="124" customWidth="1"/>
    <col min="9477" max="9478" width="3.25" style="124" customWidth="1"/>
    <col min="9479" max="9479" width="6" style="124" customWidth="1"/>
    <col min="9480" max="9480" width="5.625" style="124" customWidth="1"/>
    <col min="9481" max="9481" width="3.25" style="124" customWidth="1"/>
    <col min="9482" max="9482" width="5.25" style="124" customWidth="1"/>
    <col min="9483" max="9483" width="1.125" style="124" customWidth="1"/>
    <col min="9484" max="9484" width="10.125" style="124" customWidth="1"/>
    <col min="9485" max="9485" width="3.25" style="124" customWidth="1"/>
    <col min="9486" max="9486" width="6" style="124" customWidth="1"/>
    <col min="9487" max="9487" width="10.25" style="124" customWidth="1"/>
    <col min="9488" max="9488" width="3.25" style="124" customWidth="1"/>
    <col min="9489" max="9489" width="11.375" style="124" customWidth="1"/>
    <col min="9490" max="9490" width="4.875" style="124" customWidth="1"/>
    <col min="9491" max="9491" width="8.375" style="124" customWidth="1"/>
    <col min="9492" max="9492" width="0" style="124" hidden="1" customWidth="1"/>
    <col min="9493" max="9728" width="9" style="124"/>
    <col min="9729" max="9729" width="5.625" style="124" customWidth="1"/>
    <col min="9730" max="9730" width="9.625" style="124" customWidth="1"/>
    <col min="9731" max="9731" width="9.875" style="124" customWidth="1"/>
    <col min="9732" max="9732" width="3.625" style="124" customWidth="1"/>
    <col min="9733" max="9734" width="3.25" style="124" customWidth="1"/>
    <col min="9735" max="9735" width="6" style="124" customWidth="1"/>
    <col min="9736" max="9736" width="5.625" style="124" customWidth="1"/>
    <col min="9737" max="9737" width="3.25" style="124" customWidth="1"/>
    <col min="9738" max="9738" width="5.25" style="124" customWidth="1"/>
    <col min="9739" max="9739" width="1.125" style="124" customWidth="1"/>
    <col min="9740" max="9740" width="10.125" style="124" customWidth="1"/>
    <col min="9741" max="9741" width="3.25" style="124" customWidth="1"/>
    <col min="9742" max="9742" width="6" style="124" customWidth="1"/>
    <col min="9743" max="9743" width="10.25" style="124" customWidth="1"/>
    <col min="9744" max="9744" width="3.25" style="124" customWidth="1"/>
    <col min="9745" max="9745" width="11.375" style="124" customWidth="1"/>
    <col min="9746" max="9746" width="4.875" style="124" customWidth="1"/>
    <col min="9747" max="9747" width="8.375" style="124" customWidth="1"/>
    <col min="9748" max="9748" width="0" style="124" hidden="1" customWidth="1"/>
    <col min="9749" max="9984" width="9" style="124"/>
    <col min="9985" max="9985" width="5.625" style="124" customWidth="1"/>
    <col min="9986" max="9986" width="9.625" style="124" customWidth="1"/>
    <col min="9987" max="9987" width="9.875" style="124" customWidth="1"/>
    <col min="9988" max="9988" width="3.625" style="124" customWidth="1"/>
    <col min="9989" max="9990" width="3.25" style="124" customWidth="1"/>
    <col min="9991" max="9991" width="6" style="124" customWidth="1"/>
    <col min="9992" max="9992" width="5.625" style="124" customWidth="1"/>
    <col min="9993" max="9993" width="3.25" style="124" customWidth="1"/>
    <col min="9994" max="9994" width="5.25" style="124" customWidth="1"/>
    <col min="9995" max="9995" width="1.125" style="124" customWidth="1"/>
    <col min="9996" max="9996" width="10.125" style="124" customWidth="1"/>
    <col min="9997" max="9997" width="3.25" style="124" customWidth="1"/>
    <col min="9998" max="9998" width="6" style="124" customWidth="1"/>
    <col min="9999" max="9999" width="10.25" style="124" customWidth="1"/>
    <col min="10000" max="10000" width="3.25" style="124" customWidth="1"/>
    <col min="10001" max="10001" width="11.375" style="124" customWidth="1"/>
    <col min="10002" max="10002" width="4.875" style="124" customWidth="1"/>
    <col min="10003" max="10003" width="8.375" style="124" customWidth="1"/>
    <col min="10004" max="10004" width="0" style="124" hidden="1" customWidth="1"/>
    <col min="10005" max="10240" width="9" style="124"/>
    <col min="10241" max="10241" width="5.625" style="124" customWidth="1"/>
    <col min="10242" max="10242" width="9.625" style="124" customWidth="1"/>
    <col min="10243" max="10243" width="9.875" style="124" customWidth="1"/>
    <col min="10244" max="10244" width="3.625" style="124" customWidth="1"/>
    <col min="10245" max="10246" width="3.25" style="124" customWidth="1"/>
    <col min="10247" max="10247" width="6" style="124" customWidth="1"/>
    <col min="10248" max="10248" width="5.625" style="124" customWidth="1"/>
    <col min="10249" max="10249" width="3.25" style="124" customWidth="1"/>
    <col min="10250" max="10250" width="5.25" style="124" customWidth="1"/>
    <col min="10251" max="10251" width="1.125" style="124" customWidth="1"/>
    <col min="10252" max="10252" width="10.125" style="124" customWidth="1"/>
    <col min="10253" max="10253" width="3.25" style="124" customWidth="1"/>
    <col min="10254" max="10254" width="6" style="124" customWidth="1"/>
    <col min="10255" max="10255" width="10.25" style="124" customWidth="1"/>
    <col min="10256" max="10256" width="3.25" style="124" customWidth="1"/>
    <col min="10257" max="10257" width="11.375" style="124" customWidth="1"/>
    <col min="10258" max="10258" width="4.875" style="124" customWidth="1"/>
    <col min="10259" max="10259" width="8.375" style="124" customWidth="1"/>
    <col min="10260" max="10260" width="0" style="124" hidden="1" customWidth="1"/>
    <col min="10261" max="10496" width="9" style="124"/>
    <col min="10497" max="10497" width="5.625" style="124" customWidth="1"/>
    <col min="10498" max="10498" width="9.625" style="124" customWidth="1"/>
    <col min="10499" max="10499" width="9.875" style="124" customWidth="1"/>
    <col min="10500" max="10500" width="3.625" style="124" customWidth="1"/>
    <col min="10501" max="10502" width="3.25" style="124" customWidth="1"/>
    <col min="10503" max="10503" width="6" style="124" customWidth="1"/>
    <col min="10504" max="10504" width="5.625" style="124" customWidth="1"/>
    <col min="10505" max="10505" width="3.25" style="124" customWidth="1"/>
    <col min="10506" max="10506" width="5.25" style="124" customWidth="1"/>
    <col min="10507" max="10507" width="1.125" style="124" customWidth="1"/>
    <col min="10508" max="10508" width="10.125" style="124" customWidth="1"/>
    <col min="10509" max="10509" width="3.25" style="124" customWidth="1"/>
    <col min="10510" max="10510" width="6" style="124" customWidth="1"/>
    <col min="10511" max="10511" width="10.25" style="124" customWidth="1"/>
    <col min="10512" max="10512" width="3.25" style="124" customWidth="1"/>
    <col min="10513" max="10513" width="11.375" style="124" customWidth="1"/>
    <col min="10514" max="10514" width="4.875" style="124" customWidth="1"/>
    <col min="10515" max="10515" width="8.375" style="124" customWidth="1"/>
    <col min="10516" max="10516" width="0" style="124" hidden="1" customWidth="1"/>
    <col min="10517" max="10752" width="9" style="124"/>
    <col min="10753" max="10753" width="5.625" style="124" customWidth="1"/>
    <col min="10754" max="10754" width="9.625" style="124" customWidth="1"/>
    <col min="10755" max="10755" width="9.875" style="124" customWidth="1"/>
    <col min="10756" max="10756" width="3.625" style="124" customWidth="1"/>
    <col min="10757" max="10758" width="3.25" style="124" customWidth="1"/>
    <col min="10759" max="10759" width="6" style="124" customWidth="1"/>
    <col min="10760" max="10760" width="5.625" style="124" customWidth="1"/>
    <col min="10761" max="10761" width="3.25" style="124" customWidth="1"/>
    <col min="10762" max="10762" width="5.25" style="124" customWidth="1"/>
    <col min="10763" max="10763" width="1.125" style="124" customWidth="1"/>
    <col min="10764" max="10764" width="10.125" style="124" customWidth="1"/>
    <col min="10765" max="10765" width="3.25" style="124" customWidth="1"/>
    <col min="10766" max="10766" width="6" style="124" customWidth="1"/>
    <col min="10767" max="10767" width="10.25" style="124" customWidth="1"/>
    <col min="10768" max="10768" width="3.25" style="124" customWidth="1"/>
    <col min="10769" max="10769" width="11.375" style="124" customWidth="1"/>
    <col min="10770" max="10770" width="4.875" style="124" customWidth="1"/>
    <col min="10771" max="10771" width="8.375" style="124" customWidth="1"/>
    <col min="10772" max="10772" width="0" style="124" hidden="1" customWidth="1"/>
    <col min="10773" max="11008" width="9" style="124"/>
    <col min="11009" max="11009" width="5.625" style="124" customWidth="1"/>
    <col min="11010" max="11010" width="9.625" style="124" customWidth="1"/>
    <col min="11011" max="11011" width="9.875" style="124" customWidth="1"/>
    <col min="11012" max="11012" width="3.625" style="124" customWidth="1"/>
    <col min="11013" max="11014" width="3.25" style="124" customWidth="1"/>
    <col min="11015" max="11015" width="6" style="124" customWidth="1"/>
    <col min="11016" max="11016" width="5.625" style="124" customWidth="1"/>
    <col min="11017" max="11017" width="3.25" style="124" customWidth="1"/>
    <col min="11018" max="11018" width="5.25" style="124" customWidth="1"/>
    <col min="11019" max="11019" width="1.125" style="124" customWidth="1"/>
    <col min="11020" max="11020" width="10.125" style="124" customWidth="1"/>
    <col min="11021" max="11021" width="3.25" style="124" customWidth="1"/>
    <col min="11022" max="11022" width="6" style="124" customWidth="1"/>
    <col min="11023" max="11023" width="10.25" style="124" customWidth="1"/>
    <col min="11024" max="11024" width="3.25" style="124" customWidth="1"/>
    <col min="11025" max="11025" width="11.375" style="124" customWidth="1"/>
    <col min="11026" max="11026" width="4.875" style="124" customWidth="1"/>
    <col min="11027" max="11027" width="8.375" style="124" customWidth="1"/>
    <col min="11028" max="11028" width="0" style="124" hidden="1" customWidth="1"/>
    <col min="11029" max="11264" width="9" style="124"/>
    <col min="11265" max="11265" width="5.625" style="124" customWidth="1"/>
    <col min="11266" max="11266" width="9.625" style="124" customWidth="1"/>
    <col min="11267" max="11267" width="9.875" style="124" customWidth="1"/>
    <col min="11268" max="11268" width="3.625" style="124" customWidth="1"/>
    <col min="11269" max="11270" width="3.25" style="124" customWidth="1"/>
    <col min="11271" max="11271" width="6" style="124" customWidth="1"/>
    <col min="11272" max="11272" width="5.625" style="124" customWidth="1"/>
    <col min="11273" max="11273" width="3.25" style="124" customWidth="1"/>
    <col min="11274" max="11274" width="5.25" style="124" customWidth="1"/>
    <col min="11275" max="11275" width="1.125" style="124" customWidth="1"/>
    <col min="11276" max="11276" width="10.125" style="124" customWidth="1"/>
    <col min="11277" max="11277" width="3.25" style="124" customWidth="1"/>
    <col min="11278" max="11278" width="6" style="124" customWidth="1"/>
    <col min="11279" max="11279" width="10.25" style="124" customWidth="1"/>
    <col min="11280" max="11280" width="3.25" style="124" customWidth="1"/>
    <col min="11281" max="11281" width="11.375" style="124" customWidth="1"/>
    <col min="11282" max="11282" width="4.875" style="124" customWidth="1"/>
    <col min="11283" max="11283" width="8.375" style="124" customWidth="1"/>
    <col min="11284" max="11284" width="0" style="124" hidden="1" customWidth="1"/>
    <col min="11285" max="11520" width="9" style="124"/>
    <col min="11521" max="11521" width="5.625" style="124" customWidth="1"/>
    <col min="11522" max="11522" width="9.625" style="124" customWidth="1"/>
    <col min="11523" max="11523" width="9.875" style="124" customWidth="1"/>
    <col min="11524" max="11524" width="3.625" style="124" customWidth="1"/>
    <col min="11525" max="11526" width="3.25" style="124" customWidth="1"/>
    <col min="11527" max="11527" width="6" style="124" customWidth="1"/>
    <col min="11528" max="11528" width="5.625" style="124" customWidth="1"/>
    <col min="11529" max="11529" width="3.25" style="124" customWidth="1"/>
    <col min="11530" max="11530" width="5.25" style="124" customWidth="1"/>
    <col min="11531" max="11531" width="1.125" style="124" customWidth="1"/>
    <col min="11532" max="11532" width="10.125" style="124" customWidth="1"/>
    <col min="11533" max="11533" width="3.25" style="124" customWidth="1"/>
    <col min="11534" max="11534" width="6" style="124" customWidth="1"/>
    <col min="11535" max="11535" width="10.25" style="124" customWidth="1"/>
    <col min="11536" max="11536" width="3.25" style="124" customWidth="1"/>
    <col min="11537" max="11537" width="11.375" style="124" customWidth="1"/>
    <col min="11538" max="11538" width="4.875" style="124" customWidth="1"/>
    <col min="11539" max="11539" width="8.375" style="124" customWidth="1"/>
    <col min="11540" max="11540" width="0" style="124" hidden="1" customWidth="1"/>
    <col min="11541" max="11776" width="9" style="124"/>
    <col min="11777" max="11777" width="5.625" style="124" customWidth="1"/>
    <col min="11778" max="11778" width="9.625" style="124" customWidth="1"/>
    <col min="11779" max="11779" width="9.875" style="124" customWidth="1"/>
    <col min="11780" max="11780" width="3.625" style="124" customWidth="1"/>
    <col min="11781" max="11782" width="3.25" style="124" customWidth="1"/>
    <col min="11783" max="11783" width="6" style="124" customWidth="1"/>
    <col min="11784" max="11784" width="5.625" style="124" customWidth="1"/>
    <col min="11785" max="11785" width="3.25" style="124" customWidth="1"/>
    <col min="11786" max="11786" width="5.25" style="124" customWidth="1"/>
    <col min="11787" max="11787" width="1.125" style="124" customWidth="1"/>
    <col min="11788" max="11788" width="10.125" style="124" customWidth="1"/>
    <col min="11789" max="11789" width="3.25" style="124" customWidth="1"/>
    <col min="11790" max="11790" width="6" style="124" customWidth="1"/>
    <col min="11791" max="11791" width="10.25" style="124" customWidth="1"/>
    <col min="11792" max="11792" width="3.25" style="124" customWidth="1"/>
    <col min="11793" max="11793" width="11.375" style="124" customWidth="1"/>
    <col min="11794" max="11794" width="4.875" style="124" customWidth="1"/>
    <col min="11795" max="11795" width="8.375" style="124" customWidth="1"/>
    <col min="11796" max="11796" width="0" style="124" hidden="1" customWidth="1"/>
    <col min="11797" max="12032" width="9" style="124"/>
    <col min="12033" max="12033" width="5.625" style="124" customWidth="1"/>
    <col min="12034" max="12034" width="9.625" style="124" customWidth="1"/>
    <col min="12035" max="12035" width="9.875" style="124" customWidth="1"/>
    <col min="12036" max="12036" width="3.625" style="124" customWidth="1"/>
    <col min="12037" max="12038" width="3.25" style="124" customWidth="1"/>
    <col min="12039" max="12039" width="6" style="124" customWidth="1"/>
    <col min="12040" max="12040" width="5.625" style="124" customWidth="1"/>
    <col min="12041" max="12041" width="3.25" style="124" customWidth="1"/>
    <col min="12042" max="12042" width="5.25" style="124" customWidth="1"/>
    <col min="12043" max="12043" width="1.125" style="124" customWidth="1"/>
    <col min="12044" max="12044" width="10.125" style="124" customWidth="1"/>
    <col min="12045" max="12045" width="3.25" style="124" customWidth="1"/>
    <col min="12046" max="12046" width="6" style="124" customWidth="1"/>
    <col min="12047" max="12047" width="10.25" style="124" customWidth="1"/>
    <col min="12048" max="12048" width="3.25" style="124" customWidth="1"/>
    <col min="12049" max="12049" width="11.375" style="124" customWidth="1"/>
    <col min="12050" max="12050" width="4.875" style="124" customWidth="1"/>
    <col min="12051" max="12051" width="8.375" style="124" customWidth="1"/>
    <col min="12052" max="12052" width="0" style="124" hidden="1" customWidth="1"/>
    <col min="12053" max="12288" width="9" style="124"/>
    <col min="12289" max="12289" width="5.625" style="124" customWidth="1"/>
    <col min="12290" max="12290" width="9.625" style="124" customWidth="1"/>
    <col min="12291" max="12291" width="9.875" style="124" customWidth="1"/>
    <col min="12292" max="12292" width="3.625" style="124" customWidth="1"/>
    <col min="12293" max="12294" width="3.25" style="124" customWidth="1"/>
    <col min="12295" max="12295" width="6" style="124" customWidth="1"/>
    <col min="12296" max="12296" width="5.625" style="124" customWidth="1"/>
    <col min="12297" max="12297" width="3.25" style="124" customWidth="1"/>
    <col min="12298" max="12298" width="5.25" style="124" customWidth="1"/>
    <col min="12299" max="12299" width="1.125" style="124" customWidth="1"/>
    <col min="12300" max="12300" width="10.125" style="124" customWidth="1"/>
    <col min="12301" max="12301" width="3.25" style="124" customWidth="1"/>
    <col min="12302" max="12302" width="6" style="124" customWidth="1"/>
    <col min="12303" max="12303" width="10.25" style="124" customWidth="1"/>
    <col min="12304" max="12304" width="3.25" style="124" customWidth="1"/>
    <col min="12305" max="12305" width="11.375" style="124" customWidth="1"/>
    <col min="12306" max="12306" width="4.875" style="124" customWidth="1"/>
    <col min="12307" max="12307" width="8.375" style="124" customWidth="1"/>
    <col min="12308" max="12308" width="0" style="124" hidden="1" customWidth="1"/>
    <col min="12309" max="12544" width="9" style="124"/>
    <col min="12545" max="12545" width="5.625" style="124" customWidth="1"/>
    <col min="12546" max="12546" width="9.625" style="124" customWidth="1"/>
    <col min="12547" max="12547" width="9.875" style="124" customWidth="1"/>
    <col min="12548" max="12548" width="3.625" style="124" customWidth="1"/>
    <col min="12549" max="12550" width="3.25" style="124" customWidth="1"/>
    <col min="12551" max="12551" width="6" style="124" customWidth="1"/>
    <col min="12552" max="12552" width="5.625" style="124" customWidth="1"/>
    <col min="12553" max="12553" width="3.25" style="124" customWidth="1"/>
    <col min="12554" max="12554" width="5.25" style="124" customWidth="1"/>
    <col min="12555" max="12555" width="1.125" style="124" customWidth="1"/>
    <col min="12556" max="12556" width="10.125" style="124" customWidth="1"/>
    <col min="12557" max="12557" width="3.25" style="124" customWidth="1"/>
    <col min="12558" max="12558" width="6" style="124" customWidth="1"/>
    <col min="12559" max="12559" width="10.25" style="124" customWidth="1"/>
    <col min="12560" max="12560" width="3.25" style="124" customWidth="1"/>
    <col min="12561" max="12561" width="11.375" style="124" customWidth="1"/>
    <col min="12562" max="12562" width="4.875" style="124" customWidth="1"/>
    <col min="12563" max="12563" width="8.375" style="124" customWidth="1"/>
    <col min="12564" max="12564" width="0" style="124" hidden="1" customWidth="1"/>
    <col min="12565" max="12800" width="9" style="124"/>
    <col min="12801" max="12801" width="5.625" style="124" customWidth="1"/>
    <col min="12802" max="12802" width="9.625" style="124" customWidth="1"/>
    <col min="12803" max="12803" width="9.875" style="124" customWidth="1"/>
    <col min="12804" max="12804" width="3.625" style="124" customWidth="1"/>
    <col min="12805" max="12806" width="3.25" style="124" customWidth="1"/>
    <col min="12807" max="12807" width="6" style="124" customWidth="1"/>
    <col min="12808" max="12808" width="5.625" style="124" customWidth="1"/>
    <col min="12809" max="12809" width="3.25" style="124" customWidth="1"/>
    <col min="12810" max="12810" width="5.25" style="124" customWidth="1"/>
    <col min="12811" max="12811" width="1.125" style="124" customWidth="1"/>
    <col min="12812" max="12812" width="10.125" style="124" customWidth="1"/>
    <col min="12813" max="12813" width="3.25" style="124" customWidth="1"/>
    <col min="12814" max="12814" width="6" style="124" customWidth="1"/>
    <col min="12815" max="12815" width="10.25" style="124" customWidth="1"/>
    <col min="12816" max="12816" width="3.25" style="124" customWidth="1"/>
    <col min="12817" max="12817" width="11.375" style="124" customWidth="1"/>
    <col min="12818" max="12818" width="4.875" style="124" customWidth="1"/>
    <col min="12819" max="12819" width="8.375" style="124" customWidth="1"/>
    <col min="12820" max="12820" width="0" style="124" hidden="1" customWidth="1"/>
    <col min="12821" max="13056" width="9" style="124"/>
    <col min="13057" max="13057" width="5.625" style="124" customWidth="1"/>
    <col min="13058" max="13058" width="9.625" style="124" customWidth="1"/>
    <col min="13059" max="13059" width="9.875" style="124" customWidth="1"/>
    <col min="13060" max="13060" width="3.625" style="124" customWidth="1"/>
    <col min="13061" max="13062" width="3.25" style="124" customWidth="1"/>
    <col min="13063" max="13063" width="6" style="124" customWidth="1"/>
    <col min="13064" max="13064" width="5.625" style="124" customWidth="1"/>
    <col min="13065" max="13065" width="3.25" style="124" customWidth="1"/>
    <col min="13066" max="13066" width="5.25" style="124" customWidth="1"/>
    <col min="13067" max="13067" width="1.125" style="124" customWidth="1"/>
    <col min="13068" max="13068" width="10.125" style="124" customWidth="1"/>
    <col min="13069" max="13069" width="3.25" style="124" customWidth="1"/>
    <col min="13070" max="13070" width="6" style="124" customWidth="1"/>
    <col min="13071" max="13071" width="10.25" style="124" customWidth="1"/>
    <col min="13072" max="13072" width="3.25" style="124" customWidth="1"/>
    <col min="13073" max="13073" width="11.375" style="124" customWidth="1"/>
    <col min="13074" max="13074" width="4.875" style="124" customWidth="1"/>
    <col min="13075" max="13075" width="8.375" style="124" customWidth="1"/>
    <col min="13076" max="13076" width="0" style="124" hidden="1" customWidth="1"/>
    <col min="13077" max="13312" width="9" style="124"/>
    <col min="13313" max="13313" width="5.625" style="124" customWidth="1"/>
    <col min="13314" max="13314" width="9.625" style="124" customWidth="1"/>
    <col min="13315" max="13315" width="9.875" style="124" customWidth="1"/>
    <col min="13316" max="13316" width="3.625" style="124" customWidth="1"/>
    <col min="13317" max="13318" width="3.25" style="124" customWidth="1"/>
    <col min="13319" max="13319" width="6" style="124" customWidth="1"/>
    <col min="13320" max="13320" width="5.625" style="124" customWidth="1"/>
    <col min="13321" max="13321" width="3.25" style="124" customWidth="1"/>
    <col min="13322" max="13322" width="5.25" style="124" customWidth="1"/>
    <col min="13323" max="13323" width="1.125" style="124" customWidth="1"/>
    <col min="13324" max="13324" width="10.125" style="124" customWidth="1"/>
    <col min="13325" max="13325" width="3.25" style="124" customWidth="1"/>
    <col min="13326" max="13326" width="6" style="124" customWidth="1"/>
    <col min="13327" max="13327" width="10.25" style="124" customWidth="1"/>
    <col min="13328" max="13328" width="3.25" style="124" customWidth="1"/>
    <col min="13329" max="13329" width="11.375" style="124" customWidth="1"/>
    <col min="13330" max="13330" width="4.875" style="124" customWidth="1"/>
    <col min="13331" max="13331" width="8.375" style="124" customWidth="1"/>
    <col min="13332" max="13332" width="0" style="124" hidden="1" customWidth="1"/>
    <col min="13333" max="13568" width="9" style="124"/>
    <col min="13569" max="13569" width="5.625" style="124" customWidth="1"/>
    <col min="13570" max="13570" width="9.625" style="124" customWidth="1"/>
    <col min="13571" max="13571" width="9.875" style="124" customWidth="1"/>
    <col min="13572" max="13572" width="3.625" style="124" customWidth="1"/>
    <col min="13573" max="13574" width="3.25" style="124" customWidth="1"/>
    <col min="13575" max="13575" width="6" style="124" customWidth="1"/>
    <col min="13576" max="13576" width="5.625" style="124" customWidth="1"/>
    <col min="13577" max="13577" width="3.25" style="124" customWidth="1"/>
    <col min="13578" max="13578" width="5.25" style="124" customWidth="1"/>
    <col min="13579" max="13579" width="1.125" style="124" customWidth="1"/>
    <col min="13580" max="13580" width="10.125" style="124" customWidth="1"/>
    <col min="13581" max="13581" width="3.25" style="124" customWidth="1"/>
    <col min="13582" max="13582" width="6" style="124" customWidth="1"/>
    <col min="13583" max="13583" width="10.25" style="124" customWidth="1"/>
    <col min="13584" max="13584" width="3.25" style="124" customWidth="1"/>
    <col min="13585" max="13585" width="11.375" style="124" customWidth="1"/>
    <col min="13586" max="13586" width="4.875" style="124" customWidth="1"/>
    <col min="13587" max="13587" width="8.375" style="124" customWidth="1"/>
    <col min="13588" max="13588" width="0" style="124" hidden="1" customWidth="1"/>
    <col min="13589" max="13824" width="9" style="124"/>
    <col min="13825" max="13825" width="5.625" style="124" customWidth="1"/>
    <col min="13826" max="13826" width="9.625" style="124" customWidth="1"/>
    <col min="13827" max="13827" width="9.875" style="124" customWidth="1"/>
    <col min="13828" max="13828" width="3.625" style="124" customWidth="1"/>
    <col min="13829" max="13830" width="3.25" style="124" customWidth="1"/>
    <col min="13831" max="13831" width="6" style="124" customWidth="1"/>
    <col min="13832" max="13832" width="5.625" style="124" customWidth="1"/>
    <col min="13833" max="13833" width="3.25" style="124" customWidth="1"/>
    <col min="13834" max="13834" width="5.25" style="124" customWidth="1"/>
    <col min="13835" max="13835" width="1.125" style="124" customWidth="1"/>
    <col min="13836" max="13836" width="10.125" style="124" customWidth="1"/>
    <col min="13837" max="13837" width="3.25" style="124" customWidth="1"/>
    <col min="13838" max="13838" width="6" style="124" customWidth="1"/>
    <col min="13839" max="13839" width="10.25" style="124" customWidth="1"/>
    <col min="13840" max="13840" width="3.25" style="124" customWidth="1"/>
    <col min="13841" max="13841" width="11.375" style="124" customWidth="1"/>
    <col min="13842" max="13842" width="4.875" style="124" customWidth="1"/>
    <col min="13843" max="13843" width="8.375" style="124" customWidth="1"/>
    <col min="13844" max="13844" width="0" style="124" hidden="1" customWidth="1"/>
    <col min="13845" max="14080" width="9" style="124"/>
    <col min="14081" max="14081" width="5.625" style="124" customWidth="1"/>
    <col min="14082" max="14082" width="9.625" style="124" customWidth="1"/>
    <col min="14083" max="14083" width="9.875" style="124" customWidth="1"/>
    <col min="14084" max="14084" width="3.625" style="124" customWidth="1"/>
    <col min="14085" max="14086" width="3.25" style="124" customWidth="1"/>
    <col min="14087" max="14087" width="6" style="124" customWidth="1"/>
    <col min="14088" max="14088" width="5.625" style="124" customWidth="1"/>
    <col min="14089" max="14089" width="3.25" style="124" customWidth="1"/>
    <col min="14090" max="14090" width="5.25" style="124" customWidth="1"/>
    <col min="14091" max="14091" width="1.125" style="124" customWidth="1"/>
    <col min="14092" max="14092" width="10.125" style="124" customWidth="1"/>
    <col min="14093" max="14093" width="3.25" style="124" customWidth="1"/>
    <col min="14094" max="14094" width="6" style="124" customWidth="1"/>
    <col min="14095" max="14095" width="10.25" style="124" customWidth="1"/>
    <col min="14096" max="14096" width="3.25" style="124" customWidth="1"/>
    <col min="14097" max="14097" width="11.375" style="124" customWidth="1"/>
    <col min="14098" max="14098" width="4.875" style="124" customWidth="1"/>
    <col min="14099" max="14099" width="8.375" style="124" customWidth="1"/>
    <col min="14100" max="14100" width="0" style="124" hidden="1" customWidth="1"/>
    <col min="14101" max="14336" width="9" style="124"/>
    <col min="14337" max="14337" width="5.625" style="124" customWidth="1"/>
    <col min="14338" max="14338" width="9.625" style="124" customWidth="1"/>
    <col min="14339" max="14339" width="9.875" style="124" customWidth="1"/>
    <col min="14340" max="14340" width="3.625" style="124" customWidth="1"/>
    <col min="14341" max="14342" width="3.25" style="124" customWidth="1"/>
    <col min="14343" max="14343" width="6" style="124" customWidth="1"/>
    <col min="14344" max="14344" width="5.625" style="124" customWidth="1"/>
    <col min="14345" max="14345" width="3.25" style="124" customWidth="1"/>
    <col min="14346" max="14346" width="5.25" style="124" customWidth="1"/>
    <col min="14347" max="14347" width="1.125" style="124" customWidth="1"/>
    <col min="14348" max="14348" width="10.125" style="124" customWidth="1"/>
    <col min="14349" max="14349" width="3.25" style="124" customWidth="1"/>
    <col min="14350" max="14350" width="6" style="124" customWidth="1"/>
    <col min="14351" max="14351" width="10.25" style="124" customWidth="1"/>
    <col min="14352" max="14352" width="3.25" style="124" customWidth="1"/>
    <col min="14353" max="14353" width="11.375" style="124" customWidth="1"/>
    <col min="14354" max="14354" width="4.875" style="124" customWidth="1"/>
    <col min="14355" max="14355" width="8.375" style="124" customWidth="1"/>
    <col min="14356" max="14356" width="0" style="124" hidden="1" customWidth="1"/>
    <col min="14357" max="14592" width="9" style="124"/>
    <col min="14593" max="14593" width="5.625" style="124" customWidth="1"/>
    <col min="14594" max="14594" width="9.625" style="124" customWidth="1"/>
    <col min="14595" max="14595" width="9.875" style="124" customWidth="1"/>
    <col min="14596" max="14596" width="3.625" style="124" customWidth="1"/>
    <col min="14597" max="14598" width="3.25" style="124" customWidth="1"/>
    <col min="14599" max="14599" width="6" style="124" customWidth="1"/>
    <col min="14600" max="14600" width="5.625" style="124" customWidth="1"/>
    <col min="14601" max="14601" width="3.25" style="124" customWidth="1"/>
    <col min="14602" max="14602" width="5.25" style="124" customWidth="1"/>
    <col min="14603" max="14603" width="1.125" style="124" customWidth="1"/>
    <col min="14604" max="14604" width="10.125" style="124" customWidth="1"/>
    <col min="14605" max="14605" width="3.25" style="124" customWidth="1"/>
    <col min="14606" max="14606" width="6" style="124" customWidth="1"/>
    <col min="14607" max="14607" width="10.25" style="124" customWidth="1"/>
    <col min="14608" max="14608" width="3.25" style="124" customWidth="1"/>
    <col min="14609" max="14609" width="11.375" style="124" customWidth="1"/>
    <col min="14610" max="14610" width="4.875" style="124" customWidth="1"/>
    <col min="14611" max="14611" width="8.375" style="124" customWidth="1"/>
    <col min="14612" max="14612" width="0" style="124" hidden="1" customWidth="1"/>
    <col min="14613" max="14848" width="9" style="124"/>
    <col min="14849" max="14849" width="5.625" style="124" customWidth="1"/>
    <col min="14850" max="14850" width="9.625" style="124" customWidth="1"/>
    <col min="14851" max="14851" width="9.875" style="124" customWidth="1"/>
    <col min="14852" max="14852" width="3.625" style="124" customWidth="1"/>
    <col min="14853" max="14854" width="3.25" style="124" customWidth="1"/>
    <col min="14855" max="14855" width="6" style="124" customWidth="1"/>
    <col min="14856" max="14856" width="5.625" style="124" customWidth="1"/>
    <col min="14857" max="14857" width="3.25" style="124" customWidth="1"/>
    <col min="14858" max="14858" width="5.25" style="124" customWidth="1"/>
    <col min="14859" max="14859" width="1.125" style="124" customWidth="1"/>
    <col min="14860" max="14860" width="10.125" style="124" customWidth="1"/>
    <col min="14861" max="14861" width="3.25" style="124" customWidth="1"/>
    <col min="14862" max="14862" width="6" style="124" customWidth="1"/>
    <col min="14863" max="14863" width="10.25" style="124" customWidth="1"/>
    <col min="14864" max="14864" width="3.25" style="124" customWidth="1"/>
    <col min="14865" max="14865" width="11.375" style="124" customWidth="1"/>
    <col min="14866" max="14866" width="4.875" style="124" customWidth="1"/>
    <col min="14867" max="14867" width="8.375" style="124" customWidth="1"/>
    <col min="14868" max="14868" width="0" style="124" hidden="1" customWidth="1"/>
    <col min="14869" max="15104" width="9" style="124"/>
    <col min="15105" max="15105" width="5.625" style="124" customWidth="1"/>
    <col min="15106" max="15106" width="9.625" style="124" customWidth="1"/>
    <col min="15107" max="15107" width="9.875" style="124" customWidth="1"/>
    <col min="15108" max="15108" width="3.625" style="124" customWidth="1"/>
    <col min="15109" max="15110" width="3.25" style="124" customWidth="1"/>
    <col min="15111" max="15111" width="6" style="124" customWidth="1"/>
    <col min="15112" max="15112" width="5.625" style="124" customWidth="1"/>
    <col min="15113" max="15113" width="3.25" style="124" customWidth="1"/>
    <col min="15114" max="15114" width="5.25" style="124" customWidth="1"/>
    <col min="15115" max="15115" width="1.125" style="124" customWidth="1"/>
    <col min="15116" max="15116" width="10.125" style="124" customWidth="1"/>
    <col min="15117" max="15117" width="3.25" style="124" customWidth="1"/>
    <col min="15118" max="15118" width="6" style="124" customWidth="1"/>
    <col min="15119" max="15119" width="10.25" style="124" customWidth="1"/>
    <col min="15120" max="15120" width="3.25" style="124" customWidth="1"/>
    <col min="15121" max="15121" width="11.375" style="124" customWidth="1"/>
    <col min="15122" max="15122" width="4.875" style="124" customWidth="1"/>
    <col min="15123" max="15123" width="8.375" style="124" customWidth="1"/>
    <col min="15124" max="15124" width="0" style="124" hidden="1" customWidth="1"/>
    <col min="15125" max="15360" width="9" style="124"/>
    <col min="15361" max="15361" width="5.625" style="124" customWidth="1"/>
    <col min="15362" max="15362" width="9.625" style="124" customWidth="1"/>
    <col min="15363" max="15363" width="9.875" style="124" customWidth="1"/>
    <col min="15364" max="15364" width="3.625" style="124" customWidth="1"/>
    <col min="15365" max="15366" width="3.25" style="124" customWidth="1"/>
    <col min="15367" max="15367" width="6" style="124" customWidth="1"/>
    <col min="15368" max="15368" width="5.625" style="124" customWidth="1"/>
    <col min="15369" max="15369" width="3.25" style="124" customWidth="1"/>
    <col min="15370" max="15370" width="5.25" style="124" customWidth="1"/>
    <col min="15371" max="15371" width="1.125" style="124" customWidth="1"/>
    <col min="15372" max="15372" width="10.125" style="124" customWidth="1"/>
    <col min="15373" max="15373" width="3.25" style="124" customWidth="1"/>
    <col min="15374" max="15374" width="6" style="124" customWidth="1"/>
    <col min="15375" max="15375" width="10.25" style="124" customWidth="1"/>
    <col min="15376" max="15376" width="3.25" style="124" customWidth="1"/>
    <col min="15377" max="15377" width="11.375" style="124" customWidth="1"/>
    <col min="15378" max="15378" width="4.875" style="124" customWidth="1"/>
    <col min="15379" max="15379" width="8.375" style="124" customWidth="1"/>
    <col min="15380" max="15380" width="0" style="124" hidden="1" customWidth="1"/>
    <col min="15381" max="15616" width="9" style="124"/>
    <col min="15617" max="15617" width="5.625" style="124" customWidth="1"/>
    <col min="15618" max="15618" width="9.625" style="124" customWidth="1"/>
    <col min="15619" max="15619" width="9.875" style="124" customWidth="1"/>
    <col min="15620" max="15620" width="3.625" style="124" customWidth="1"/>
    <col min="15621" max="15622" width="3.25" style="124" customWidth="1"/>
    <col min="15623" max="15623" width="6" style="124" customWidth="1"/>
    <col min="15624" max="15624" width="5.625" style="124" customWidth="1"/>
    <col min="15625" max="15625" width="3.25" style="124" customWidth="1"/>
    <col min="15626" max="15626" width="5.25" style="124" customWidth="1"/>
    <col min="15627" max="15627" width="1.125" style="124" customWidth="1"/>
    <col min="15628" max="15628" width="10.125" style="124" customWidth="1"/>
    <col min="15629" max="15629" width="3.25" style="124" customWidth="1"/>
    <col min="15630" max="15630" width="6" style="124" customWidth="1"/>
    <col min="15631" max="15631" width="10.25" style="124" customWidth="1"/>
    <col min="15632" max="15632" width="3.25" style="124" customWidth="1"/>
    <col min="15633" max="15633" width="11.375" style="124" customWidth="1"/>
    <col min="15634" max="15634" width="4.875" style="124" customWidth="1"/>
    <col min="15635" max="15635" width="8.375" style="124" customWidth="1"/>
    <col min="15636" max="15636" width="0" style="124" hidden="1" customWidth="1"/>
    <col min="15637" max="15872" width="9" style="124"/>
    <col min="15873" max="15873" width="5.625" style="124" customWidth="1"/>
    <col min="15874" max="15874" width="9.625" style="124" customWidth="1"/>
    <col min="15875" max="15875" width="9.875" style="124" customWidth="1"/>
    <col min="15876" max="15876" width="3.625" style="124" customWidth="1"/>
    <col min="15877" max="15878" width="3.25" style="124" customWidth="1"/>
    <col min="15879" max="15879" width="6" style="124" customWidth="1"/>
    <col min="15880" max="15880" width="5.625" style="124" customWidth="1"/>
    <col min="15881" max="15881" width="3.25" style="124" customWidth="1"/>
    <col min="15882" max="15882" width="5.25" style="124" customWidth="1"/>
    <col min="15883" max="15883" width="1.125" style="124" customWidth="1"/>
    <col min="15884" max="15884" width="10.125" style="124" customWidth="1"/>
    <col min="15885" max="15885" width="3.25" style="124" customWidth="1"/>
    <col min="15886" max="15886" width="6" style="124" customWidth="1"/>
    <col min="15887" max="15887" width="10.25" style="124" customWidth="1"/>
    <col min="15888" max="15888" width="3.25" style="124" customWidth="1"/>
    <col min="15889" max="15889" width="11.375" style="124" customWidth="1"/>
    <col min="15890" max="15890" width="4.875" style="124" customWidth="1"/>
    <col min="15891" max="15891" width="8.375" style="124" customWidth="1"/>
    <col min="15892" max="15892" width="0" style="124" hidden="1" customWidth="1"/>
    <col min="15893" max="16128" width="9" style="124"/>
    <col min="16129" max="16129" width="5.625" style="124" customWidth="1"/>
    <col min="16130" max="16130" width="9.625" style="124" customWidth="1"/>
    <col min="16131" max="16131" width="9.875" style="124" customWidth="1"/>
    <col min="16132" max="16132" width="3.625" style="124" customWidth="1"/>
    <col min="16133" max="16134" width="3.25" style="124" customWidth="1"/>
    <col min="16135" max="16135" width="6" style="124" customWidth="1"/>
    <col min="16136" max="16136" width="5.625" style="124" customWidth="1"/>
    <col min="16137" max="16137" width="3.25" style="124" customWidth="1"/>
    <col min="16138" max="16138" width="5.25" style="124" customWidth="1"/>
    <col min="16139" max="16139" width="1.125" style="124" customWidth="1"/>
    <col min="16140" max="16140" width="10.125" style="124" customWidth="1"/>
    <col min="16141" max="16141" width="3.25" style="124" customWidth="1"/>
    <col min="16142" max="16142" width="6" style="124" customWidth="1"/>
    <col min="16143" max="16143" width="10.25" style="124" customWidth="1"/>
    <col min="16144" max="16144" width="3.25" style="124" customWidth="1"/>
    <col min="16145" max="16145" width="11.375" style="124" customWidth="1"/>
    <col min="16146" max="16146" width="4.875" style="124" customWidth="1"/>
    <col min="16147" max="16147" width="8.375" style="124" customWidth="1"/>
    <col min="16148" max="16148" width="0" style="124" hidden="1" customWidth="1"/>
    <col min="16149" max="16384" width="9" style="124"/>
  </cols>
  <sheetData>
    <row r="1" spans="1:20" ht="18.75" customHeight="1">
      <c r="A1" s="123" t="s">
        <v>338</v>
      </c>
      <c r="Q1" s="194" t="s">
        <v>315</v>
      </c>
      <c r="R1" s="194"/>
      <c r="S1" s="194"/>
    </row>
    <row r="2" spans="1:20" ht="15" customHeight="1">
      <c r="A2" s="126"/>
    </row>
    <row r="3" spans="1:20" ht="15" customHeight="1">
      <c r="A3" s="128"/>
      <c r="B3" s="129"/>
      <c r="I3" s="130"/>
      <c r="J3" s="130"/>
      <c r="K3" s="130"/>
      <c r="L3" s="130"/>
      <c r="M3" s="195" t="s">
        <v>0</v>
      </c>
      <c r="N3" s="195"/>
      <c r="O3" s="196">
        <f>山口大学様式1_治験計画の概要!F1</f>
        <v>0</v>
      </c>
      <c r="P3" s="196"/>
      <c r="Q3" s="196"/>
      <c r="R3" s="196"/>
      <c r="S3" s="196"/>
    </row>
    <row r="4" spans="1:20" ht="13.5" customHeight="1">
      <c r="A4" s="131"/>
      <c r="B4" s="129"/>
      <c r="H4" s="132"/>
      <c r="M4" s="195" t="s">
        <v>121</v>
      </c>
      <c r="N4" s="195"/>
      <c r="O4" s="197" t="s">
        <v>122</v>
      </c>
      <c r="P4" s="197"/>
      <c r="Q4" s="197"/>
      <c r="R4" s="197"/>
      <c r="S4" s="197"/>
    </row>
    <row r="5" spans="1:20" ht="13.5" customHeight="1">
      <c r="A5" s="133"/>
      <c r="B5" s="129"/>
      <c r="H5" s="134"/>
      <c r="M5" s="195"/>
      <c r="N5" s="195"/>
      <c r="O5" s="197" t="s">
        <v>316</v>
      </c>
      <c r="P5" s="197"/>
      <c r="Q5" s="197"/>
      <c r="R5" s="197"/>
      <c r="S5" s="197"/>
      <c r="T5" s="135"/>
    </row>
    <row r="6" spans="1:20" ht="13.5" customHeight="1">
      <c r="A6" s="128"/>
      <c r="B6" s="129"/>
      <c r="H6" s="136"/>
      <c r="I6" s="128"/>
      <c r="J6" s="128"/>
      <c r="K6" s="128"/>
      <c r="L6" s="128"/>
      <c r="M6" s="195"/>
      <c r="N6" s="195"/>
      <c r="O6" s="198" t="s">
        <v>123</v>
      </c>
      <c r="P6" s="198"/>
      <c r="Q6" s="198"/>
      <c r="R6" s="198"/>
      <c r="S6" s="198"/>
    </row>
    <row r="7" spans="1:20" ht="17.25" customHeight="1">
      <c r="A7" s="128"/>
      <c r="B7" s="128"/>
      <c r="C7" s="128"/>
      <c r="D7" s="128"/>
      <c r="E7" s="128"/>
      <c r="F7" s="128"/>
      <c r="G7" s="128"/>
      <c r="H7" s="136"/>
      <c r="I7" s="128"/>
      <c r="J7" s="128"/>
      <c r="K7" s="128"/>
      <c r="L7" s="128"/>
      <c r="M7" s="128"/>
      <c r="N7" s="128"/>
      <c r="O7" s="128"/>
    </row>
    <row r="8" spans="1:20" ht="22.5" customHeight="1">
      <c r="A8" s="199" t="s">
        <v>339</v>
      </c>
      <c r="B8" s="199"/>
      <c r="C8" s="199"/>
      <c r="D8" s="199"/>
      <c r="E8" s="199"/>
      <c r="F8" s="199"/>
      <c r="G8" s="199"/>
      <c r="H8" s="199"/>
      <c r="I8" s="199"/>
      <c r="J8" s="199"/>
      <c r="K8" s="199"/>
      <c r="L8" s="199"/>
      <c r="M8" s="199"/>
      <c r="N8" s="199"/>
      <c r="O8" s="199"/>
      <c r="P8" s="199"/>
      <c r="Q8" s="199"/>
      <c r="R8" s="199"/>
      <c r="S8" s="199"/>
    </row>
    <row r="9" spans="1:20" ht="13.5" customHeight="1">
      <c r="A9" s="137"/>
      <c r="B9" s="137"/>
      <c r="C9" s="137"/>
      <c r="D9" s="137"/>
      <c r="E9" s="137"/>
      <c r="F9" s="137"/>
      <c r="G9" s="137"/>
      <c r="H9" s="137"/>
      <c r="I9" s="137"/>
      <c r="J9" s="137"/>
      <c r="K9" s="137"/>
      <c r="L9" s="137"/>
      <c r="M9" s="137"/>
      <c r="N9" s="137"/>
      <c r="O9" s="137"/>
      <c r="P9" s="137"/>
      <c r="Q9" s="137"/>
      <c r="R9" s="137"/>
      <c r="S9" s="137"/>
    </row>
    <row r="10" spans="1:20" ht="21" customHeight="1">
      <c r="A10" s="200" t="s">
        <v>340</v>
      </c>
      <c r="B10" s="200"/>
      <c r="C10" s="200"/>
      <c r="D10" s="200"/>
      <c r="E10" s="200"/>
      <c r="F10" s="200"/>
      <c r="G10" s="200"/>
      <c r="H10" s="200"/>
      <c r="I10" s="200"/>
      <c r="J10" s="200"/>
      <c r="K10" s="200"/>
      <c r="L10" s="200"/>
      <c r="M10" s="200"/>
      <c r="N10" s="200"/>
      <c r="O10" s="200"/>
      <c r="P10" s="200"/>
      <c r="Q10" s="200"/>
      <c r="R10" s="200"/>
      <c r="S10" s="200"/>
    </row>
    <row r="11" spans="1:20" ht="4.5" customHeight="1">
      <c r="A11" s="138"/>
      <c r="B11" s="138"/>
      <c r="C11" s="138"/>
      <c r="D11" s="138"/>
      <c r="E11" s="138"/>
      <c r="F11" s="138"/>
      <c r="G11" s="138"/>
      <c r="H11" s="138"/>
      <c r="I11" s="138"/>
      <c r="J11" s="138"/>
      <c r="K11" s="138"/>
      <c r="L11" s="138"/>
      <c r="M11" s="138"/>
      <c r="N11" s="138"/>
      <c r="O11" s="138"/>
      <c r="P11" s="138"/>
      <c r="Q11" s="138"/>
      <c r="R11" s="138"/>
      <c r="S11" s="138"/>
    </row>
    <row r="12" spans="1:20" ht="14.25" customHeight="1">
      <c r="A12" s="201" t="s">
        <v>317</v>
      </c>
      <c r="B12" s="201"/>
      <c r="C12" s="201"/>
      <c r="D12" s="202" t="s">
        <v>341</v>
      </c>
      <c r="E12" s="201" t="s">
        <v>342</v>
      </c>
      <c r="F12" s="201"/>
      <c r="G12" s="201"/>
      <c r="H12" s="201"/>
      <c r="I12" s="201" t="s">
        <v>343</v>
      </c>
      <c r="J12" s="201"/>
      <c r="K12" s="201"/>
      <c r="L12" s="201"/>
      <c r="M12" s="203" t="s">
        <v>344</v>
      </c>
      <c r="N12" s="204"/>
      <c r="O12" s="205"/>
      <c r="P12" s="201" t="s">
        <v>345</v>
      </c>
      <c r="Q12" s="201"/>
      <c r="R12" s="212"/>
      <c r="S12" s="202" t="s">
        <v>346</v>
      </c>
    </row>
    <row r="13" spans="1:20" ht="14.25" customHeight="1">
      <c r="A13" s="201"/>
      <c r="B13" s="201"/>
      <c r="C13" s="201"/>
      <c r="D13" s="202"/>
      <c r="E13" s="201"/>
      <c r="F13" s="201"/>
      <c r="G13" s="201"/>
      <c r="H13" s="201"/>
      <c r="I13" s="201"/>
      <c r="J13" s="201"/>
      <c r="K13" s="201"/>
      <c r="L13" s="201"/>
      <c r="M13" s="206"/>
      <c r="N13" s="207"/>
      <c r="O13" s="208"/>
      <c r="P13" s="201"/>
      <c r="Q13" s="201"/>
      <c r="R13" s="212"/>
      <c r="S13" s="202"/>
    </row>
    <row r="14" spans="1:20" ht="14.25" customHeight="1">
      <c r="A14" s="201"/>
      <c r="B14" s="201"/>
      <c r="C14" s="201"/>
      <c r="D14" s="202"/>
      <c r="E14" s="201"/>
      <c r="F14" s="201"/>
      <c r="G14" s="201"/>
      <c r="H14" s="201"/>
      <c r="I14" s="201"/>
      <c r="J14" s="201"/>
      <c r="K14" s="201"/>
      <c r="L14" s="201"/>
      <c r="M14" s="206"/>
      <c r="N14" s="207"/>
      <c r="O14" s="208"/>
      <c r="P14" s="201"/>
      <c r="Q14" s="201"/>
      <c r="R14" s="212"/>
      <c r="S14" s="202"/>
    </row>
    <row r="15" spans="1:20" ht="14.25" customHeight="1">
      <c r="A15" s="201"/>
      <c r="B15" s="201"/>
      <c r="C15" s="201"/>
      <c r="D15" s="202"/>
      <c r="E15" s="201"/>
      <c r="F15" s="201"/>
      <c r="G15" s="201"/>
      <c r="H15" s="201"/>
      <c r="I15" s="201"/>
      <c r="J15" s="201"/>
      <c r="K15" s="201"/>
      <c r="L15" s="201"/>
      <c r="M15" s="209"/>
      <c r="N15" s="210"/>
      <c r="O15" s="211"/>
      <c r="P15" s="201"/>
      <c r="Q15" s="201"/>
      <c r="R15" s="212"/>
      <c r="S15" s="202"/>
    </row>
    <row r="16" spans="1:20" s="130" customFormat="1" ht="45.75" customHeight="1">
      <c r="A16" s="139" t="s">
        <v>347</v>
      </c>
      <c r="B16" s="213" t="s">
        <v>318</v>
      </c>
      <c r="C16" s="213"/>
      <c r="D16" s="140">
        <v>4</v>
      </c>
      <c r="E16" s="141"/>
      <c r="F16" s="214" t="s">
        <v>348</v>
      </c>
      <c r="G16" s="214"/>
      <c r="H16" s="215"/>
      <c r="I16" s="142"/>
      <c r="J16" s="212" t="s">
        <v>349</v>
      </c>
      <c r="K16" s="214"/>
      <c r="L16" s="214"/>
      <c r="M16" s="141"/>
      <c r="N16" s="220" t="s">
        <v>350</v>
      </c>
      <c r="O16" s="221"/>
      <c r="P16" s="142"/>
      <c r="Q16" s="222" t="s">
        <v>351</v>
      </c>
      <c r="R16" s="223"/>
      <c r="S16" s="143" t="str">
        <f>IF(E16="○",4,IF(I16="○",8,IF(M16="○",12,IF(P16="○",20,""))))</f>
        <v/>
      </c>
    </row>
    <row r="17" spans="1:23" s="130" customFormat="1" ht="45.75" customHeight="1">
      <c r="A17" s="139" t="s">
        <v>352</v>
      </c>
      <c r="B17" s="213" t="s">
        <v>319</v>
      </c>
      <c r="C17" s="213"/>
      <c r="D17" s="140">
        <v>1</v>
      </c>
      <c r="E17" s="142"/>
      <c r="F17" s="212" t="s">
        <v>320</v>
      </c>
      <c r="G17" s="214"/>
      <c r="H17" s="215"/>
      <c r="I17" s="142"/>
      <c r="J17" s="212" t="s">
        <v>321</v>
      </c>
      <c r="K17" s="214"/>
      <c r="L17" s="214"/>
      <c r="M17" s="142"/>
      <c r="N17" s="216" t="s">
        <v>322</v>
      </c>
      <c r="O17" s="217"/>
      <c r="P17" s="142"/>
      <c r="Q17" s="218" t="s">
        <v>353</v>
      </c>
      <c r="R17" s="219"/>
      <c r="S17" s="143" t="str">
        <f>IF(E17="○",1,IF(I17="○",2,IF(M17="○",3,IF(P17="○",5,""))))</f>
        <v/>
      </c>
    </row>
    <row r="18" spans="1:23" s="130" customFormat="1" ht="45.75" customHeight="1">
      <c r="A18" s="139" t="s">
        <v>354</v>
      </c>
      <c r="B18" s="213" t="s">
        <v>323</v>
      </c>
      <c r="C18" s="213"/>
      <c r="D18" s="140">
        <v>1</v>
      </c>
      <c r="E18" s="142"/>
      <c r="F18" s="212" t="s">
        <v>125</v>
      </c>
      <c r="G18" s="214"/>
      <c r="H18" s="215"/>
      <c r="I18" s="142"/>
      <c r="J18" s="212" t="s">
        <v>324</v>
      </c>
      <c r="K18" s="214"/>
      <c r="L18" s="214"/>
      <c r="M18" s="142"/>
      <c r="N18" s="229" t="s">
        <v>325</v>
      </c>
      <c r="O18" s="221"/>
      <c r="P18" s="230"/>
      <c r="Q18" s="230"/>
      <c r="R18" s="224"/>
      <c r="S18" s="143" t="str">
        <f>IF(E18="○",1,IF(I18="○",2,IF(M18="○",3,"")))</f>
        <v/>
      </c>
    </row>
    <row r="19" spans="1:23" s="130" customFormat="1" ht="45.75" customHeight="1">
      <c r="A19" s="139" t="s">
        <v>355</v>
      </c>
      <c r="B19" s="213" t="s">
        <v>326</v>
      </c>
      <c r="C19" s="213"/>
      <c r="D19" s="140">
        <v>1</v>
      </c>
      <c r="E19" s="142"/>
      <c r="F19" s="212" t="s">
        <v>327</v>
      </c>
      <c r="G19" s="214"/>
      <c r="H19" s="215"/>
      <c r="I19" s="224"/>
      <c r="J19" s="225"/>
      <c r="K19" s="225"/>
      <c r="L19" s="226"/>
      <c r="M19" s="142"/>
      <c r="N19" s="227" t="s">
        <v>328</v>
      </c>
      <c r="O19" s="228"/>
      <c r="P19" s="224"/>
      <c r="Q19" s="225"/>
      <c r="R19" s="225"/>
      <c r="S19" s="143" t="str">
        <f>IF(E19="○",1,IF(M19="○",3,""))</f>
        <v/>
      </c>
    </row>
    <row r="20" spans="1:23" s="130" customFormat="1" ht="45.75" customHeight="1">
      <c r="A20" s="139" t="s">
        <v>356</v>
      </c>
      <c r="B20" s="213" t="s">
        <v>329</v>
      </c>
      <c r="C20" s="213"/>
      <c r="D20" s="140">
        <v>1</v>
      </c>
      <c r="E20" s="142"/>
      <c r="F20" s="212" t="s">
        <v>330</v>
      </c>
      <c r="G20" s="214"/>
      <c r="H20" s="215"/>
      <c r="I20" s="142"/>
      <c r="J20" s="201" t="s">
        <v>331</v>
      </c>
      <c r="K20" s="201"/>
      <c r="L20" s="201"/>
      <c r="M20" s="225"/>
      <c r="N20" s="225"/>
      <c r="O20" s="225"/>
      <c r="P20" s="224"/>
      <c r="Q20" s="225"/>
      <c r="R20" s="225"/>
      <c r="S20" s="143" t="str">
        <f>(IF(E20="○",1,IF(I20="○",2,"")))</f>
        <v/>
      </c>
    </row>
    <row r="21" spans="1:23" s="130" customFormat="1" ht="45.75" customHeight="1">
      <c r="A21" s="139" t="s">
        <v>357</v>
      </c>
      <c r="B21" s="213" t="s">
        <v>333</v>
      </c>
      <c r="C21" s="213"/>
      <c r="D21" s="144">
        <v>2</v>
      </c>
      <c r="E21" s="142"/>
      <c r="F21" s="201" t="s">
        <v>332</v>
      </c>
      <c r="G21" s="201"/>
      <c r="H21" s="201"/>
      <c r="I21" s="226"/>
      <c r="J21" s="230"/>
      <c r="K21" s="230"/>
      <c r="L21" s="230"/>
      <c r="M21" s="224"/>
      <c r="N21" s="225"/>
      <c r="O21" s="226"/>
      <c r="P21" s="230"/>
      <c r="Q21" s="230"/>
      <c r="R21" s="224"/>
      <c r="S21" s="143" t="str">
        <f>IF(E21="○",2,"")</f>
        <v/>
      </c>
    </row>
    <row r="22" spans="1:23" s="130" customFormat="1" ht="60" customHeight="1">
      <c r="A22" s="231" t="s">
        <v>334</v>
      </c>
      <c r="B22" s="231"/>
      <c r="C22" s="231"/>
      <c r="D22" s="231" t="s">
        <v>335</v>
      </c>
      <c r="E22" s="231"/>
      <c r="F22" s="231"/>
      <c r="G22" s="231"/>
      <c r="H22" s="231"/>
      <c r="I22" s="231"/>
      <c r="J22" s="231"/>
      <c r="K22" s="231"/>
      <c r="L22" s="231"/>
      <c r="M22" s="231"/>
      <c r="N22" s="231"/>
      <c r="O22" s="231"/>
      <c r="P22" s="231"/>
      <c r="Q22" s="231"/>
      <c r="R22" s="232"/>
      <c r="S22" s="143" t="str">
        <f>IF(SUM(S16:S21)=0,"",SUM(S16:S21))</f>
        <v/>
      </c>
    </row>
    <row r="23" spans="1:23" s="130" customFormat="1" ht="7.5" customHeight="1">
      <c r="A23" s="145"/>
      <c r="B23" s="146"/>
      <c r="C23" s="146"/>
      <c r="D23" s="147"/>
      <c r="E23" s="147"/>
      <c r="F23" s="147"/>
      <c r="G23" s="147"/>
      <c r="H23" s="148"/>
      <c r="I23" s="149"/>
      <c r="J23" s="149"/>
      <c r="K23" s="149"/>
      <c r="L23" s="150"/>
      <c r="M23" s="151"/>
      <c r="N23" s="150"/>
      <c r="O23" s="150"/>
      <c r="P23" s="147"/>
      <c r="Q23" s="147"/>
      <c r="R23" s="150"/>
      <c r="S23" s="149"/>
      <c r="T23" s="150"/>
      <c r="U23" s="122"/>
      <c r="V23" s="122"/>
      <c r="W23" s="150"/>
    </row>
    <row r="24" spans="1:23" s="130" customFormat="1">
      <c r="A24" s="148" t="s">
        <v>358</v>
      </c>
      <c r="B24" s="152"/>
      <c r="C24" s="233" t="s">
        <v>126</v>
      </c>
      <c r="D24" s="233"/>
      <c r="E24" s="233"/>
      <c r="F24" s="233"/>
      <c r="G24" s="233"/>
      <c r="H24" s="233"/>
      <c r="I24" s="233"/>
      <c r="J24" s="233"/>
      <c r="K24" s="233"/>
      <c r="L24" s="233"/>
      <c r="M24" s="233"/>
      <c r="N24" s="233"/>
      <c r="O24" s="233"/>
      <c r="P24" s="233"/>
      <c r="Q24" s="233"/>
      <c r="R24" s="233"/>
      <c r="S24" s="233"/>
    </row>
    <row r="25" spans="1:23" s="130" customFormat="1" ht="25.5" customHeight="1">
      <c r="A25" s="148"/>
      <c r="H25" s="153"/>
      <c r="S25" s="148"/>
    </row>
    <row r="26" spans="1:23" s="156" customFormat="1">
      <c r="A26" s="154" t="s">
        <v>359</v>
      </c>
      <c r="B26" s="155" t="s">
        <v>360</v>
      </c>
      <c r="H26" s="154"/>
      <c r="S26" s="157"/>
    </row>
    <row r="27" spans="1:23" s="156" customFormat="1">
      <c r="A27" s="154"/>
      <c r="B27" s="155" t="s">
        <v>361</v>
      </c>
      <c r="H27" s="154"/>
      <c r="S27" s="157"/>
    </row>
    <row r="28" spans="1:23" s="156" customFormat="1" ht="4.5" customHeight="1">
      <c r="A28" s="154"/>
      <c r="B28" s="155"/>
      <c r="H28" s="154"/>
      <c r="S28" s="157"/>
    </row>
    <row r="29" spans="1:23" s="156" customFormat="1">
      <c r="A29" s="154" t="s">
        <v>362</v>
      </c>
      <c r="B29" s="155" t="s">
        <v>363</v>
      </c>
      <c r="H29" s="154"/>
      <c r="S29" s="157"/>
    </row>
    <row r="30" spans="1:23" s="156" customFormat="1">
      <c r="A30" s="154"/>
      <c r="B30" s="155" t="s">
        <v>336</v>
      </c>
      <c r="H30" s="154"/>
      <c r="S30" s="157"/>
    </row>
    <row r="31" spans="1:23" s="130" customFormat="1" ht="178.5" customHeight="1">
      <c r="A31" s="148"/>
      <c r="H31" s="153"/>
      <c r="S31" s="148"/>
    </row>
    <row r="32" spans="1:23" s="158" customFormat="1" ht="16.5" customHeight="1">
      <c r="B32" s="159"/>
      <c r="C32" s="160"/>
      <c r="D32" s="160"/>
      <c r="E32" s="160"/>
      <c r="F32" s="160"/>
      <c r="G32" s="160"/>
      <c r="H32" s="160"/>
      <c r="L32" s="159"/>
      <c r="M32" s="160"/>
      <c r="N32" s="160"/>
      <c r="O32" s="160"/>
      <c r="P32" s="160"/>
      <c r="Q32" s="160"/>
      <c r="S32" s="160"/>
      <c r="T32" s="160"/>
      <c r="U32" s="160"/>
    </row>
  </sheetData>
  <mergeCells count="49">
    <mergeCell ref="A22:C22"/>
    <mergeCell ref="D22:R22"/>
    <mergeCell ref="C24:S24"/>
    <mergeCell ref="B20:C20"/>
    <mergeCell ref="F20:H20"/>
    <mergeCell ref="J20:L20"/>
    <mergeCell ref="M20:O20"/>
    <mergeCell ref="P20:R20"/>
    <mergeCell ref="B21:C21"/>
    <mergeCell ref="F21:H21"/>
    <mergeCell ref="I21:L21"/>
    <mergeCell ref="M21:O21"/>
    <mergeCell ref="P21:R21"/>
    <mergeCell ref="B18:C18"/>
    <mergeCell ref="F18:H18"/>
    <mergeCell ref="J18:L18"/>
    <mergeCell ref="N18:O18"/>
    <mergeCell ref="P18:R18"/>
    <mergeCell ref="B19:C19"/>
    <mergeCell ref="F19:H19"/>
    <mergeCell ref="I19:L19"/>
    <mergeCell ref="N19:O19"/>
    <mergeCell ref="P19:R19"/>
    <mergeCell ref="B16:C16"/>
    <mergeCell ref="F16:H16"/>
    <mergeCell ref="J16:L16"/>
    <mergeCell ref="N16:O16"/>
    <mergeCell ref="Q16:R16"/>
    <mergeCell ref="B17:C17"/>
    <mergeCell ref="F17:H17"/>
    <mergeCell ref="J17:L17"/>
    <mergeCell ref="N17:O17"/>
    <mergeCell ref="Q17:R17"/>
    <mergeCell ref="A8:S8"/>
    <mergeCell ref="A10:S10"/>
    <mergeCell ref="A12:C15"/>
    <mergeCell ref="D12:D15"/>
    <mergeCell ref="E12:H15"/>
    <mergeCell ref="I12:L15"/>
    <mergeCell ref="M12:O15"/>
    <mergeCell ref="P12:R15"/>
    <mergeCell ref="S12:S15"/>
    <mergeCell ref="Q1:S1"/>
    <mergeCell ref="M3:N3"/>
    <mergeCell ref="O3:S3"/>
    <mergeCell ref="M4:N6"/>
    <mergeCell ref="O4:S4"/>
    <mergeCell ref="O5:S5"/>
    <mergeCell ref="O6:S6"/>
  </mergeCells>
  <phoneticPr fontId="3"/>
  <printOptions horizontalCentered="1"/>
  <pageMargins left="0.35433070866141736" right="0.19685039370078741" top="0.55118110236220474" bottom="0.23622047244094491" header="0.23622047244094491" footer="0.15748031496062992"/>
  <pageSetup paperSize="9" scale="79" orientation="portrait"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topLeftCell="A7" zoomScaleNormal="100" zoomScaleSheetLayoutView="100" workbookViewId="0">
      <selection activeCell="E15" sqref="E15:P15"/>
    </sheetView>
  </sheetViews>
  <sheetFormatPr defaultColWidth="3.125" defaultRowHeight="15.75"/>
  <cols>
    <col min="1" max="1" width="3.625" style="30" customWidth="1"/>
    <col min="2" max="2" width="5.375" style="30" customWidth="1"/>
    <col min="3" max="3" width="7.125" style="30" customWidth="1"/>
    <col min="4" max="4" width="10.75"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875" style="30" customWidth="1"/>
    <col min="14" max="14" width="2.5" style="30" customWidth="1"/>
    <col min="15" max="15" width="5.75" style="30" customWidth="1"/>
    <col min="16" max="16" width="12.625" style="30" customWidth="1"/>
    <col min="17" max="17" width="6.875" style="30" customWidth="1"/>
    <col min="18" max="256" width="3.125" style="30"/>
    <col min="257" max="257" width="3.625" style="30" customWidth="1"/>
    <col min="258" max="258" width="5.375" style="30" customWidth="1"/>
    <col min="259" max="259" width="7.125" style="30" customWidth="1"/>
    <col min="260" max="260" width="10.75"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875" style="30" customWidth="1"/>
    <col min="270" max="270" width="2.5" style="30" customWidth="1"/>
    <col min="271" max="271" width="5.75" style="30" customWidth="1"/>
    <col min="272" max="272" width="12.625" style="30" customWidth="1"/>
    <col min="273" max="273" width="6.875" style="30" customWidth="1"/>
    <col min="274" max="512" width="3.125" style="30"/>
    <col min="513" max="513" width="3.625" style="30" customWidth="1"/>
    <col min="514" max="514" width="5.375" style="30" customWidth="1"/>
    <col min="515" max="515" width="7.125" style="30" customWidth="1"/>
    <col min="516" max="516" width="10.75"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875" style="30" customWidth="1"/>
    <col min="526" max="526" width="2.5" style="30" customWidth="1"/>
    <col min="527" max="527" width="5.75" style="30" customWidth="1"/>
    <col min="528" max="528" width="12.625" style="30" customWidth="1"/>
    <col min="529" max="529" width="6.875" style="30" customWidth="1"/>
    <col min="530" max="768" width="3.125" style="30"/>
    <col min="769" max="769" width="3.625" style="30" customWidth="1"/>
    <col min="770" max="770" width="5.375" style="30" customWidth="1"/>
    <col min="771" max="771" width="7.125" style="30" customWidth="1"/>
    <col min="772" max="772" width="10.75"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875" style="30" customWidth="1"/>
    <col min="782" max="782" width="2.5" style="30" customWidth="1"/>
    <col min="783" max="783" width="5.75" style="30" customWidth="1"/>
    <col min="784" max="784" width="12.625" style="30" customWidth="1"/>
    <col min="785" max="785" width="6.875" style="30" customWidth="1"/>
    <col min="786" max="1024" width="3.125" style="30"/>
    <col min="1025" max="1025" width="3.625" style="30" customWidth="1"/>
    <col min="1026" max="1026" width="5.375" style="30" customWidth="1"/>
    <col min="1027" max="1027" width="7.125" style="30" customWidth="1"/>
    <col min="1028" max="1028" width="10.75"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875" style="30" customWidth="1"/>
    <col min="1038" max="1038" width="2.5" style="30" customWidth="1"/>
    <col min="1039" max="1039" width="5.75" style="30" customWidth="1"/>
    <col min="1040" max="1040" width="12.625" style="30" customWidth="1"/>
    <col min="1041" max="1041" width="6.875" style="30" customWidth="1"/>
    <col min="1042" max="1280" width="3.125" style="30"/>
    <col min="1281" max="1281" width="3.625" style="30" customWidth="1"/>
    <col min="1282" max="1282" width="5.375" style="30" customWidth="1"/>
    <col min="1283" max="1283" width="7.125" style="30" customWidth="1"/>
    <col min="1284" max="1284" width="10.75"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875" style="30" customWidth="1"/>
    <col min="1294" max="1294" width="2.5" style="30" customWidth="1"/>
    <col min="1295" max="1295" width="5.75" style="30" customWidth="1"/>
    <col min="1296" max="1296" width="12.625" style="30" customWidth="1"/>
    <col min="1297" max="1297" width="6.875" style="30" customWidth="1"/>
    <col min="1298" max="1536" width="3.125" style="30"/>
    <col min="1537" max="1537" width="3.625" style="30" customWidth="1"/>
    <col min="1538" max="1538" width="5.375" style="30" customWidth="1"/>
    <col min="1539" max="1539" width="7.125" style="30" customWidth="1"/>
    <col min="1540" max="1540" width="10.75"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875" style="30" customWidth="1"/>
    <col min="1550" max="1550" width="2.5" style="30" customWidth="1"/>
    <col min="1551" max="1551" width="5.75" style="30" customWidth="1"/>
    <col min="1552" max="1552" width="12.625" style="30" customWidth="1"/>
    <col min="1553" max="1553" width="6.875" style="30" customWidth="1"/>
    <col min="1554" max="1792" width="3.125" style="30"/>
    <col min="1793" max="1793" width="3.625" style="30" customWidth="1"/>
    <col min="1794" max="1794" width="5.375" style="30" customWidth="1"/>
    <col min="1795" max="1795" width="7.125" style="30" customWidth="1"/>
    <col min="1796" max="1796" width="10.75"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875" style="30" customWidth="1"/>
    <col min="1806" max="1806" width="2.5" style="30" customWidth="1"/>
    <col min="1807" max="1807" width="5.75" style="30" customWidth="1"/>
    <col min="1808" max="1808" width="12.625" style="30" customWidth="1"/>
    <col min="1809" max="1809" width="6.875" style="30" customWidth="1"/>
    <col min="1810" max="2048" width="3.125" style="30"/>
    <col min="2049" max="2049" width="3.625" style="30" customWidth="1"/>
    <col min="2050" max="2050" width="5.375" style="30" customWidth="1"/>
    <col min="2051" max="2051" width="7.125" style="30" customWidth="1"/>
    <col min="2052" max="2052" width="10.75"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875" style="30" customWidth="1"/>
    <col min="2062" max="2062" width="2.5" style="30" customWidth="1"/>
    <col min="2063" max="2063" width="5.75" style="30" customWidth="1"/>
    <col min="2064" max="2064" width="12.625" style="30" customWidth="1"/>
    <col min="2065" max="2065" width="6.875" style="30" customWidth="1"/>
    <col min="2066" max="2304" width="3.125" style="30"/>
    <col min="2305" max="2305" width="3.625" style="30" customWidth="1"/>
    <col min="2306" max="2306" width="5.375" style="30" customWidth="1"/>
    <col min="2307" max="2307" width="7.125" style="30" customWidth="1"/>
    <col min="2308" max="2308" width="10.75"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875" style="30" customWidth="1"/>
    <col min="2318" max="2318" width="2.5" style="30" customWidth="1"/>
    <col min="2319" max="2319" width="5.75" style="30" customWidth="1"/>
    <col min="2320" max="2320" width="12.625" style="30" customWidth="1"/>
    <col min="2321" max="2321" width="6.875" style="30" customWidth="1"/>
    <col min="2322" max="2560" width="3.125" style="30"/>
    <col min="2561" max="2561" width="3.625" style="30" customWidth="1"/>
    <col min="2562" max="2562" width="5.375" style="30" customWidth="1"/>
    <col min="2563" max="2563" width="7.125" style="30" customWidth="1"/>
    <col min="2564" max="2564" width="10.75"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875" style="30" customWidth="1"/>
    <col min="2574" max="2574" width="2.5" style="30" customWidth="1"/>
    <col min="2575" max="2575" width="5.75" style="30" customWidth="1"/>
    <col min="2576" max="2576" width="12.625" style="30" customWidth="1"/>
    <col min="2577" max="2577" width="6.875" style="30" customWidth="1"/>
    <col min="2578" max="2816" width="3.125" style="30"/>
    <col min="2817" max="2817" width="3.625" style="30" customWidth="1"/>
    <col min="2818" max="2818" width="5.375" style="30" customWidth="1"/>
    <col min="2819" max="2819" width="7.125" style="30" customWidth="1"/>
    <col min="2820" max="2820" width="10.75"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875" style="30" customWidth="1"/>
    <col min="2830" max="2830" width="2.5" style="30" customWidth="1"/>
    <col min="2831" max="2831" width="5.75" style="30" customWidth="1"/>
    <col min="2832" max="2832" width="12.625" style="30" customWidth="1"/>
    <col min="2833" max="2833" width="6.875" style="30" customWidth="1"/>
    <col min="2834" max="3072" width="3.125" style="30"/>
    <col min="3073" max="3073" width="3.625" style="30" customWidth="1"/>
    <col min="3074" max="3074" width="5.375" style="30" customWidth="1"/>
    <col min="3075" max="3075" width="7.125" style="30" customWidth="1"/>
    <col min="3076" max="3076" width="10.75"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875" style="30" customWidth="1"/>
    <col min="3086" max="3086" width="2.5" style="30" customWidth="1"/>
    <col min="3087" max="3087" width="5.75" style="30" customWidth="1"/>
    <col min="3088" max="3088" width="12.625" style="30" customWidth="1"/>
    <col min="3089" max="3089" width="6.875" style="30" customWidth="1"/>
    <col min="3090" max="3328" width="3.125" style="30"/>
    <col min="3329" max="3329" width="3.625" style="30" customWidth="1"/>
    <col min="3330" max="3330" width="5.375" style="30" customWidth="1"/>
    <col min="3331" max="3331" width="7.125" style="30" customWidth="1"/>
    <col min="3332" max="3332" width="10.75"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875" style="30" customWidth="1"/>
    <col min="3342" max="3342" width="2.5" style="30" customWidth="1"/>
    <col min="3343" max="3343" width="5.75" style="30" customWidth="1"/>
    <col min="3344" max="3344" width="12.625" style="30" customWidth="1"/>
    <col min="3345" max="3345" width="6.875" style="30" customWidth="1"/>
    <col min="3346" max="3584" width="3.125" style="30"/>
    <col min="3585" max="3585" width="3.625" style="30" customWidth="1"/>
    <col min="3586" max="3586" width="5.375" style="30" customWidth="1"/>
    <col min="3587" max="3587" width="7.125" style="30" customWidth="1"/>
    <col min="3588" max="3588" width="10.75"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875" style="30" customWidth="1"/>
    <col min="3598" max="3598" width="2.5" style="30" customWidth="1"/>
    <col min="3599" max="3599" width="5.75" style="30" customWidth="1"/>
    <col min="3600" max="3600" width="12.625" style="30" customWidth="1"/>
    <col min="3601" max="3601" width="6.875" style="30" customWidth="1"/>
    <col min="3602" max="3840" width="3.125" style="30"/>
    <col min="3841" max="3841" width="3.625" style="30" customWidth="1"/>
    <col min="3842" max="3842" width="5.375" style="30" customWidth="1"/>
    <col min="3843" max="3843" width="7.125" style="30" customWidth="1"/>
    <col min="3844" max="3844" width="10.75"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875" style="30" customWidth="1"/>
    <col min="3854" max="3854" width="2.5" style="30" customWidth="1"/>
    <col min="3855" max="3855" width="5.75" style="30" customWidth="1"/>
    <col min="3856" max="3856" width="12.625" style="30" customWidth="1"/>
    <col min="3857" max="3857" width="6.875" style="30" customWidth="1"/>
    <col min="3858" max="4096" width="3.125" style="30"/>
    <col min="4097" max="4097" width="3.625" style="30" customWidth="1"/>
    <col min="4098" max="4098" width="5.375" style="30" customWidth="1"/>
    <col min="4099" max="4099" width="7.125" style="30" customWidth="1"/>
    <col min="4100" max="4100" width="10.75"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875" style="30" customWidth="1"/>
    <col min="4110" max="4110" width="2.5" style="30" customWidth="1"/>
    <col min="4111" max="4111" width="5.75" style="30" customWidth="1"/>
    <col min="4112" max="4112" width="12.625" style="30" customWidth="1"/>
    <col min="4113" max="4113" width="6.875" style="30" customWidth="1"/>
    <col min="4114" max="4352" width="3.125" style="30"/>
    <col min="4353" max="4353" width="3.625" style="30" customWidth="1"/>
    <col min="4354" max="4354" width="5.375" style="30" customWidth="1"/>
    <col min="4355" max="4355" width="7.125" style="30" customWidth="1"/>
    <col min="4356" max="4356" width="10.75"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875" style="30" customWidth="1"/>
    <col min="4366" max="4366" width="2.5" style="30" customWidth="1"/>
    <col min="4367" max="4367" width="5.75" style="30" customWidth="1"/>
    <col min="4368" max="4368" width="12.625" style="30" customWidth="1"/>
    <col min="4369" max="4369" width="6.875" style="30" customWidth="1"/>
    <col min="4370" max="4608" width="3.125" style="30"/>
    <col min="4609" max="4609" width="3.625" style="30" customWidth="1"/>
    <col min="4610" max="4610" width="5.375" style="30" customWidth="1"/>
    <col min="4611" max="4611" width="7.125" style="30" customWidth="1"/>
    <col min="4612" max="4612" width="10.75"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875" style="30" customWidth="1"/>
    <col min="4622" max="4622" width="2.5" style="30" customWidth="1"/>
    <col min="4623" max="4623" width="5.75" style="30" customWidth="1"/>
    <col min="4624" max="4624" width="12.625" style="30" customWidth="1"/>
    <col min="4625" max="4625" width="6.875" style="30" customWidth="1"/>
    <col min="4626" max="4864" width="3.125" style="30"/>
    <col min="4865" max="4865" width="3.625" style="30" customWidth="1"/>
    <col min="4866" max="4866" width="5.375" style="30" customWidth="1"/>
    <col min="4867" max="4867" width="7.125" style="30" customWidth="1"/>
    <col min="4868" max="4868" width="10.75"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875" style="30" customWidth="1"/>
    <col min="4878" max="4878" width="2.5" style="30" customWidth="1"/>
    <col min="4879" max="4879" width="5.75" style="30" customWidth="1"/>
    <col min="4880" max="4880" width="12.625" style="30" customWidth="1"/>
    <col min="4881" max="4881" width="6.875" style="30" customWidth="1"/>
    <col min="4882" max="5120" width="3.125" style="30"/>
    <col min="5121" max="5121" width="3.625" style="30" customWidth="1"/>
    <col min="5122" max="5122" width="5.375" style="30" customWidth="1"/>
    <col min="5123" max="5123" width="7.125" style="30" customWidth="1"/>
    <col min="5124" max="5124" width="10.75"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875" style="30" customWidth="1"/>
    <col min="5134" max="5134" width="2.5" style="30" customWidth="1"/>
    <col min="5135" max="5135" width="5.75" style="30" customWidth="1"/>
    <col min="5136" max="5136" width="12.625" style="30" customWidth="1"/>
    <col min="5137" max="5137" width="6.875" style="30" customWidth="1"/>
    <col min="5138" max="5376" width="3.125" style="30"/>
    <col min="5377" max="5377" width="3.625" style="30" customWidth="1"/>
    <col min="5378" max="5378" width="5.375" style="30" customWidth="1"/>
    <col min="5379" max="5379" width="7.125" style="30" customWidth="1"/>
    <col min="5380" max="5380" width="10.75"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875" style="30" customWidth="1"/>
    <col min="5390" max="5390" width="2.5" style="30" customWidth="1"/>
    <col min="5391" max="5391" width="5.75" style="30" customWidth="1"/>
    <col min="5392" max="5392" width="12.625" style="30" customWidth="1"/>
    <col min="5393" max="5393" width="6.875" style="30" customWidth="1"/>
    <col min="5394" max="5632" width="3.125" style="30"/>
    <col min="5633" max="5633" width="3.625" style="30" customWidth="1"/>
    <col min="5634" max="5634" width="5.375" style="30" customWidth="1"/>
    <col min="5635" max="5635" width="7.125" style="30" customWidth="1"/>
    <col min="5636" max="5636" width="10.75"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875" style="30" customWidth="1"/>
    <col min="5646" max="5646" width="2.5" style="30" customWidth="1"/>
    <col min="5647" max="5647" width="5.75" style="30" customWidth="1"/>
    <col min="5648" max="5648" width="12.625" style="30" customWidth="1"/>
    <col min="5649" max="5649" width="6.875" style="30" customWidth="1"/>
    <col min="5650" max="5888" width="3.125" style="30"/>
    <col min="5889" max="5889" width="3.625" style="30" customWidth="1"/>
    <col min="5890" max="5890" width="5.375" style="30" customWidth="1"/>
    <col min="5891" max="5891" width="7.125" style="30" customWidth="1"/>
    <col min="5892" max="5892" width="10.75"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875" style="30" customWidth="1"/>
    <col min="5902" max="5902" width="2.5" style="30" customWidth="1"/>
    <col min="5903" max="5903" width="5.75" style="30" customWidth="1"/>
    <col min="5904" max="5904" width="12.625" style="30" customWidth="1"/>
    <col min="5905" max="5905" width="6.875" style="30" customWidth="1"/>
    <col min="5906" max="6144" width="3.125" style="30"/>
    <col min="6145" max="6145" width="3.625" style="30" customWidth="1"/>
    <col min="6146" max="6146" width="5.375" style="30" customWidth="1"/>
    <col min="6147" max="6147" width="7.125" style="30" customWidth="1"/>
    <col min="6148" max="6148" width="10.75"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875" style="30" customWidth="1"/>
    <col min="6158" max="6158" width="2.5" style="30" customWidth="1"/>
    <col min="6159" max="6159" width="5.75" style="30" customWidth="1"/>
    <col min="6160" max="6160" width="12.625" style="30" customWidth="1"/>
    <col min="6161" max="6161" width="6.875" style="30" customWidth="1"/>
    <col min="6162" max="6400" width="3.125" style="30"/>
    <col min="6401" max="6401" width="3.625" style="30" customWidth="1"/>
    <col min="6402" max="6402" width="5.375" style="30" customWidth="1"/>
    <col min="6403" max="6403" width="7.125" style="30" customWidth="1"/>
    <col min="6404" max="6404" width="10.75"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875" style="30" customWidth="1"/>
    <col min="6414" max="6414" width="2.5" style="30" customWidth="1"/>
    <col min="6415" max="6415" width="5.75" style="30" customWidth="1"/>
    <col min="6416" max="6416" width="12.625" style="30" customWidth="1"/>
    <col min="6417" max="6417" width="6.875" style="30" customWidth="1"/>
    <col min="6418" max="6656" width="3.125" style="30"/>
    <col min="6657" max="6657" width="3.625" style="30" customWidth="1"/>
    <col min="6658" max="6658" width="5.375" style="30" customWidth="1"/>
    <col min="6659" max="6659" width="7.125" style="30" customWidth="1"/>
    <col min="6660" max="6660" width="10.75"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875" style="30" customWidth="1"/>
    <col min="6670" max="6670" width="2.5" style="30" customWidth="1"/>
    <col min="6671" max="6671" width="5.75" style="30" customWidth="1"/>
    <col min="6672" max="6672" width="12.625" style="30" customWidth="1"/>
    <col min="6673" max="6673" width="6.875" style="30" customWidth="1"/>
    <col min="6674" max="6912" width="3.125" style="30"/>
    <col min="6913" max="6913" width="3.625" style="30" customWidth="1"/>
    <col min="6914" max="6914" width="5.375" style="30" customWidth="1"/>
    <col min="6915" max="6915" width="7.125" style="30" customWidth="1"/>
    <col min="6916" max="6916" width="10.75"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875" style="30" customWidth="1"/>
    <col min="6926" max="6926" width="2.5" style="30" customWidth="1"/>
    <col min="6927" max="6927" width="5.75" style="30" customWidth="1"/>
    <col min="6928" max="6928" width="12.625" style="30" customWidth="1"/>
    <col min="6929" max="6929" width="6.875" style="30" customWidth="1"/>
    <col min="6930" max="7168" width="3.125" style="30"/>
    <col min="7169" max="7169" width="3.625" style="30" customWidth="1"/>
    <col min="7170" max="7170" width="5.375" style="30" customWidth="1"/>
    <col min="7171" max="7171" width="7.125" style="30" customWidth="1"/>
    <col min="7172" max="7172" width="10.75"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875" style="30" customWidth="1"/>
    <col min="7182" max="7182" width="2.5" style="30" customWidth="1"/>
    <col min="7183" max="7183" width="5.75" style="30" customWidth="1"/>
    <col min="7184" max="7184" width="12.625" style="30" customWidth="1"/>
    <col min="7185" max="7185" width="6.875" style="30" customWidth="1"/>
    <col min="7186" max="7424" width="3.125" style="30"/>
    <col min="7425" max="7425" width="3.625" style="30" customWidth="1"/>
    <col min="7426" max="7426" width="5.375" style="30" customWidth="1"/>
    <col min="7427" max="7427" width="7.125" style="30" customWidth="1"/>
    <col min="7428" max="7428" width="10.75"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875" style="30" customWidth="1"/>
    <col min="7438" max="7438" width="2.5" style="30" customWidth="1"/>
    <col min="7439" max="7439" width="5.75" style="30" customWidth="1"/>
    <col min="7440" max="7440" width="12.625" style="30" customWidth="1"/>
    <col min="7441" max="7441" width="6.875" style="30" customWidth="1"/>
    <col min="7442" max="7680" width="3.125" style="30"/>
    <col min="7681" max="7681" width="3.625" style="30" customWidth="1"/>
    <col min="7682" max="7682" width="5.375" style="30" customWidth="1"/>
    <col min="7683" max="7683" width="7.125" style="30" customWidth="1"/>
    <col min="7684" max="7684" width="10.75"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875" style="30" customWidth="1"/>
    <col min="7694" max="7694" width="2.5" style="30" customWidth="1"/>
    <col min="7695" max="7695" width="5.75" style="30" customWidth="1"/>
    <col min="7696" max="7696" width="12.625" style="30" customWidth="1"/>
    <col min="7697" max="7697" width="6.875" style="30" customWidth="1"/>
    <col min="7698" max="7936" width="3.125" style="30"/>
    <col min="7937" max="7937" width="3.625" style="30" customWidth="1"/>
    <col min="7938" max="7938" width="5.375" style="30" customWidth="1"/>
    <col min="7939" max="7939" width="7.125" style="30" customWidth="1"/>
    <col min="7940" max="7940" width="10.75"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875" style="30" customWidth="1"/>
    <col min="7950" max="7950" width="2.5" style="30" customWidth="1"/>
    <col min="7951" max="7951" width="5.75" style="30" customWidth="1"/>
    <col min="7952" max="7952" width="12.625" style="30" customWidth="1"/>
    <col min="7953" max="7953" width="6.875" style="30" customWidth="1"/>
    <col min="7954" max="8192" width="3.125" style="30"/>
    <col min="8193" max="8193" width="3.625" style="30" customWidth="1"/>
    <col min="8194" max="8194" width="5.375" style="30" customWidth="1"/>
    <col min="8195" max="8195" width="7.125" style="30" customWidth="1"/>
    <col min="8196" max="8196" width="10.75"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875" style="30" customWidth="1"/>
    <col min="8206" max="8206" width="2.5" style="30" customWidth="1"/>
    <col min="8207" max="8207" width="5.75" style="30" customWidth="1"/>
    <col min="8208" max="8208" width="12.625" style="30" customWidth="1"/>
    <col min="8209" max="8209" width="6.875" style="30" customWidth="1"/>
    <col min="8210" max="8448" width="3.125" style="30"/>
    <col min="8449" max="8449" width="3.625" style="30" customWidth="1"/>
    <col min="8450" max="8450" width="5.375" style="30" customWidth="1"/>
    <col min="8451" max="8451" width="7.125" style="30" customWidth="1"/>
    <col min="8452" max="8452" width="10.75"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875" style="30" customWidth="1"/>
    <col min="8462" max="8462" width="2.5" style="30" customWidth="1"/>
    <col min="8463" max="8463" width="5.75" style="30" customWidth="1"/>
    <col min="8464" max="8464" width="12.625" style="30" customWidth="1"/>
    <col min="8465" max="8465" width="6.875" style="30" customWidth="1"/>
    <col min="8466" max="8704" width="3.125" style="30"/>
    <col min="8705" max="8705" width="3.625" style="30" customWidth="1"/>
    <col min="8706" max="8706" width="5.375" style="30" customWidth="1"/>
    <col min="8707" max="8707" width="7.125" style="30" customWidth="1"/>
    <col min="8708" max="8708" width="10.75"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875" style="30" customWidth="1"/>
    <col min="8718" max="8718" width="2.5" style="30" customWidth="1"/>
    <col min="8719" max="8719" width="5.75" style="30" customWidth="1"/>
    <col min="8720" max="8720" width="12.625" style="30" customWidth="1"/>
    <col min="8721" max="8721" width="6.875" style="30" customWidth="1"/>
    <col min="8722" max="8960" width="3.125" style="30"/>
    <col min="8961" max="8961" width="3.625" style="30" customWidth="1"/>
    <col min="8962" max="8962" width="5.375" style="30" customWidth="1"/>
    <col min="8963" max="8963" width="7.125" style="30" customWidth="1"/>
    <col min="8964" max="8964" width="10.75"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875" style="30" customWidth="1"/>
    <col min="8974" max="8974" width="2.5" style="30" customWidth="1"/>
    <col min="8975" max="8975" width="5.75" style="30" customWidth="1"/>
    <col min="8976" max="8976" width="12.625" style="30" customWidth="1"/>
    <col min="8977" max="8977" width="6.875" style="30" customWidth="1"/>
    <col min="8978" max="9216" width="3.125" style="30"/>
    <col min="9217" max="9217" width="3.625" style="30" customWidth="1"/>
    <col min="9218" max="9218" width="5.375" style="30" customWidth="1"/>
    <col min="9219" max="9219" width="7.125" style="30" customWidth="1"/>
    <col min="9220" max="9220" width="10.75"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875" style="30" customWidth="1"/>
    <col min="9230" max="9230" width="2.5" style="30" customWidth="1"/>
    <col min="9231" max="9231" width="5.75" style="30" customWidth="1"/>
    <col min="9232" max="9232" width="12.625" style="30" customWidth="1"/>
    <col min="9233" max="9233" width="6.875" style="30" customWidth="1"/>
    <col min="9234" max="9472" width="3.125" style="30"/>
    <col min="9473" max="9473" width="3.625" style="30" customWidth="1"/>
    <col min="9474" max="9474" width="5.375" style="30" customWidth="1"/>
    <col min="9475" max="9475" width="7.125" style="30" customWidth="1"/>
    <col min="9476" max="9476" width="10.75"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875" style="30" customWidth="1"/>
    <col min="9486" max="9486" width="2.5" style="30" customWidth="1"/>
    <col min="9487" max="9487" width="5.75" style="30" customWidth="1"/>
    <col min="9488" max="9488" width="12.625" style="30" customWidth="1"/>
    <col min="9489" max="9489" width="6.875" style="30" customWidth="1"/>
    <col min="9490" max="9728" width="3.125" style="30"/>
    <col min="9729" max="9729" width="3.625" style="30" customWidth="1"/>
    <col min="9730" max="9730" width="5.375" style="30" customWidth="1"/>
    <col min="9731" max="9731" width="7.125" style="30" customWidth="1"/>
    <col min="9732" max="9732" width="10.75"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875" style="30" customWidth="1"/>
    <col min="9742" max="9742" width="2.5" style="30" customWidth="1"/>
    <col min="9743" max="9743" width="5.75" style="30" customWidth="1"/>
    <col min="9744" max="9744" width="12.625" style="30" customWidth="1"/>
    <col min="9745" max="9745" width="6.875" style="30" customWidth="1"/>
    <col min="9746" max="9984" width="3.125" style="30"/>
    <col min="9985" max="9985" width="3.625" style="30" customWidth="1"/>
    <col min="9986" max="9986" width="5.375" style="30" customWidth="1"/>
    <col min="9987" max="9987" width="7.125" style="30" customWidth="1"/>
    <col min="9988" max="9988" width="10.75"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875" style="30" customWidth="1"/>
    <col min="9998" max="9998" width="2.5" style="30" customWidth="1"/>
    <col min="9999" max="9999" width="5.75" style="30" customWidth="1"/>
    <col min="10000" max="10000" width="12.625" style="30" customWidth="1"/>
    <col min="10001" max="10001" width="6.875" style="30" customWidth="1"/>
    <col min="10002" max="10240" width="3.125" style="30"/>
    <col min="10241" max="10241" width="3.625" style="30" customWidth="1"/>
    <col min="10242" max="10242" width="5.375" style="30" customWidth="1"/>
    <col min="10243" max="10243" width="7.125" style="30" customWidth="1"/>
    <col min="10244" max="10244" width="10.75"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875" style="30" customWidth="1"/>
    <col min="10254" max="10254" width="2.5" style="30" customWidth="1"/>
    <col min="10255" max="10255" width="5.75" style="30" customWidth="1"/>
    <col min="10256" max="10256" width="12.625" style="30" customWidth="1"/>
    <col min="10257" max="10257" width="6.875" style="30" customWidth="1"/>
    <col min="10258" max="10496" width="3.125" style="30"/>
    <col min="10497" max="10497" width="3.625" style="30" customWidth="1"/>
    <col min="10498" max="10498" width="5.375" style="30" customWidth="1"/>
    <col min="10499" max="10499" width="7.125" style="30" customWidth="1"/>
    <col min="10500" max="10500" width="10.75"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875" style="30" customWidth="1"/>
    <col min="10510" max="10510" width="2.5" style="30" customWidth="1"/>
    <col min="10511" max="10511" width="5.75" style="30" customWidth="1"/>
    <col min="10512" max="10512" width="12.625" style="30" customWidth="1"/>
    <col min="10513" max="10513" width="6.875" style="30" customWidth="1"/>
    <col min="10514" max="10752" width="3.125" style="30"/>
    <col min="10753" max="10753" width="3.625" style="30" customWidth="1"/>
    <col min="10754" max="10754" width="5.375" style="30" customWidth="1"/>
    <col min="10755" max="10755" width="7.125" style="30" customWidth="1"/>
    <col min="10756" max="10756" width="10.75"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875" style="30" customWidth="1"/>
    <col min="10766" max="10766" width="2.5" style="30" customWidth="1"/>
    <col min="10767" max="10767" width="5.75" style="30" customWidth="1"/>
    <col min="10768" max="10768" width="12.625" style="30" customWidth="1"/>
    <col min="10769" max="10769" width="6.875" style="30" customWidth="1"/>
    <col min="10770" max="11008" width="3.125" style="30"/>
    <col min="11009" max="11009" width="3.625" style="30" customWidth="1"/>
    <col min="11010" max="11010" width="5.375" style="30" customWidth="1"/>
    <col min="11011" max="11011" width="7.125" style="30" customWidth="1"/>
    <col min="11012" max="11012" width="10.75"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875" style="30" customWidth="1"/>
    <col min="11022" max="11022" width="2.5" style="30" customWidth="1"/>
    <col min="11023" max="11023" width="5.75" style="30" customWidth="1"/>
    <col min="11024" max="11024" width="12.625" style="30" customWidth="1"/>
    <col min="11025" max="11025" width="6.875" style="30" customWidth="1"/>
    <col min="11026" max="11264" width="3.125" style="30"/>
    <col min="11265" max="11265" width="3.625" style="30" customWidth="1"/>
    <col min="11266" max="11266" width="5.375" style="30" customWidth="1"/>
    <col min="11267" max="11267" width="7.125" style="30" customWidth="1"/>
    <col min="11268" max="11268" width="10.75"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875" style="30" customWidth="1"/>
    <col min="11278" max="11278" width="2.5" style="30" customWidth="1"/>
    <col min="11279" max="11279" width="5.75" style="30" customWidth="1"/>
    <col min="11280" max="11280" width="12.625" style="30" customWidth="1"/>
    <col min="11281" max="11281" width="6.875" style="30" customWidth="1"/>
    <col min="11282" max="11520" width="3.125" style="30"/>
    <col min="11521" max="11521" width="3.625" style="30" customWidth="1"/>
    <col min="11522" max="11522" width="5.375" style="30" customWidth="1"/>
    <col min="11523" max="11523" width="7.125" style="30" customWidth="1"/>
    <col min="11524" max="11524" width="10.75"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875" style="30" customWidth="1"/>
    <col min="11534" max="11534" width="2.5" style="30" customWidth="1"/>
    <col min="11535" max="11535" width="5.75" style="30" customWidth="1"/>
    <col min="11536" max="11536" width="12.625" style="30" customWidth="1"/>
    <col min="11537" max="11537" width="6.875" style="30" customWidth="1"/>
    <col min="11538" max="11776" width="3.125" style="30"/>
    <col min="11777" max="11777" width="3.625" style="30" customWidth="1"/>
    <col min="11778" max="11778" width="5.375" style="30" customWidth="1"/>
    <col min="11779" max="11779" width="7.125" style="30" customWidth="1"/>
    <col min="11780" max="11780" width="10.75"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875" style="30" customWidth="1"/>
    <col min="11790" max="11790" width="2.5" style="30" customWidth="1"/>
    <col min="11791" max="11791" width="5.75" style="30" customWidth="1"/>
    <col min="11792" max="11792" width="12.625" style="30" customWidth="1"/>
    <col min="11793" max="11793" width="6.875" style="30" customWidth="1"/>
    <col min="11794" max="12032" width="3.125" style="30"/>
    <col min="12033" max="12033" width="3.625" style="30" customWidth="1"/>
    <col min="12034" max="12034" width="5.375" style="30" customWidth="1"/>
    <col min="12035" max="12035" width="7.125" style="30" customWidth="1"/>
    <col min="12036" max="12036" width="10.75"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875" style="30" customWidth="1"/>
    <col min="12046" max="12046" width="2.5" style="30" customWidth="1"/>
    <col min="12047" max="12047" width="5.75" style="30" customWidth="1"/>
    <col min="12048" max="12048" width="12.625" style="30" customWidth="1"/>
    <col min="12049" max="12049" width="6.875" style="30" customWidth="1"/>
    <col min="12050" max="12288" width="3.125" style="30"/>
    <col min="12289" max="12289" width="3.625" style="30" customWidth="1"/>
    <col min="12290" max="12290" width="5.375" style="30" customWidth="1"/>
    <col min="12291" max="12291" width="7.125" style="30" customWidth="1"/>
    <col min="12292" max="12292" width="10.75"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875" style="30" customWidth="1"/>
    <col min="12302" max="12302" width="2.5" style="30" customWidth="1"/>
    <col min="12303" max="12303" width="5.75" style="30" customWidth="1"/>
    <col min="12304" max="12304" width="12.625" style="30" customWidth="1"/>
    <col min="12305" max="12305" width="6.875" style="30" customWidth="1"/>
    <col min="12306" max="12544" width="3.125" style="30"/>
    <col min="12545" max="12545" width="3.625" style="30" customWidth="1"/>
    <col min="12546" max="12546" width="5.375" style="30" customWidth="1"/>
    <col min="12547" max="12547" width="7.125" style="30" customWidth="1"/>
    <col min="12548" max="12548" width="10.75"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875" style="30" customWidth="1"/>
    <col min="12558" max="12558" width="2.5" style="30" customWidth="1"/>
    <col min="12559" max="12559" width="5.75" style="30" customWidth="1"/>
    <col min="12560" max="12560" width="12.625" style="30" customWidth="1"/>
    <col min="12561" max="12561" width="6.875" style="30" customWidth="1"/>
    <col min="12562" max="12800" width="3.125" style="30"/>
    <col min="12801" max="12801" width="3.625" style="30" customWidth="1"/>
    <col min="12802" max="12802" width="5.375" style="30" customWidth="1"/>
    <col min="12803" max="12803" width="7.125" style="30" customWidth="1"/>
    <col min="12804" max="12804" width="10.75"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875" style="30" customWidth="1"/>
    <col min="12814" max="12814" width="2.5" style="30" customWidth="1"/>
    <col min="12815" max="12815" width="5.75" style="30" customWidth="1"/>
    <col min="12816" max="12816" width="12.625" style="30" customWidth="1"/>
    <col min="12817" max="12817" width="6.875" style="30" customWidth="1"/>
    <col min="12818" max="13056" width="3.125" style="30"/>
    <col min="13057" max="13057" width="3.625" style="30" customWidth="1"/>
    <col min="13058" max="13058" width="5.375" style="30" customWidth="1"/>
    <col min="13059" max="13059" width="7.125" style="30" customWidth="1"/>
    <col min="13060" max="13060" width="10.75"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875" style="30" customWidth="1"/>
    <col min="13070" max="13070" width="2.5" style="30" customWidth="1"/>
    <col min="13071" max="13071" width="5.75" style="30" customWidth="1"/>
    <col min="13072" max="13072" width="12.625" style="30" customWidth="1"/>
    <col min="13073" max="13073" width="6.875" style="30" customWidth="1"/>
    <col min="13074" max="13312" width="3.125" style="30"/>
    <col min="13313" max="13313" width="3.625" style="30" customWidth="1"/>
    <col min="13314" max="13314" width="5.375" style="30" customWidth="1"/>
    <col min="13315" max="13315" width="7.125" style="30" customWidth="1"/>
    <col min="13316" max="13316" width="10.75"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875" style="30" customWidth="1"/>
    <col min="13326" max="13326" width="2.5" style="30" customWidth="1"/>
    <col min="13327" max="13327" width="5.75" style="30" customWidth="1"/>
    <col min="13328" max="13328" width="12.625" style="30" customWidth="1"/>
    <col min="13329" max="13329" width="6.875" style="30" customWidth="1"/>
    <col min="13330" max="13568" width="3.125" style="30"/>
    <col min="13569" max="13569" width="3.625" style="30" customWidth="1"/>
    <col min="13570" max="13570" width="5.375" style="30" customWidth="1"/>
    <col min="13571" max="13571" width="7.125" style="30" customWidth="1"/>
    <col min="13572" max="13572" width="10.75"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875" style="30" customWidth="1"/>
    <col min="13582" max="13582" width="2.5" style="30" customWidth="1"/>
    <col min="13583" max="13583" width="5.75" style="30" customWidth="1"/>
    <col min="13584" max="13584" width="12.625" style="30" customWidth="1"/>
    <col min="13585" max="13585" width="6.875" style="30" customWidth="1"/>
    <col min="13586" max="13824" width="3.125" style="30"/>
    <col min="13825" max="13825" width="3.625" style="30" customWidth="1"/>
    <col min="13826" max="13826" width="5.375" style="30" customWidth="1"/>
    <col min="13827" max="13827" width="7.125" style="30" customWidth="1"/>
    <col min="13828" max="13828" width="10.75"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875" style="30" customWidth="1"/>
    <col min="13838" max="13838" width="2.5" style="30" customWidth="1"/>
    <col min="13839" max="13839" width="5.75" style="30" customWidth="1"/>
    <col min="13840" max="13840" width="12.625" style="30" customWidth="1"/>
    <col min="13841" max="13841" width="6.875" style="30" customWidth="1"/>
    <col min="13842" max="14080" width="3.125" style="30"/>
    <col min="14081" max="14081" width="3.625" style="30" customWidth="1"/>
    <col min="14082" max="14082" width="5.375" style="30" customWidth="1"/>
    <col min="14083" max="14083" width="7.125" style="30" customWidth="1"/>
    <col min="14084" max="14084" width="10.75"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875" style="30" customWidth="1"/>
    <col min="14094" max="14094" width="2.5" style="30" customWidth="1"/>
    <col min="14095" max="14095" width="5.75" style="30" customWidth="1"/>
    <col min="14096" max="14096" width="12.625" style="30" customWidth="1"/>
    <col min="14097" max="14097" width="6.875" style="30" customWidth="1"/>
    <col min="14098" max="14336" width="3.125" style="30"/>
    <col min="14337" max="14337" width="3.625" style="30" customWidth="1"/>
    <col min="14338" max="14338" width="5.375" style="30" customWidth="1"/>
    <col min="14339" max="14339" width="7.125" style="30" customWidth="1"/>
    <col min="14340" max="14340" width="10.75"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875" style="30" customWidth="1"/>
    <col min="14350" max="14350" width="2.5" style="30" customWidth="1"/>
    <col min="14351" max="14351" width="5.75" style="30" customWidth="1"/>
    <col min="14352" max="14352" width="12.625" style="30" customWidth="1"/>
    <col min="14353" max="14353" width="6.875" style="30" customWidth="1"/>
    <col min="14354" max="14592" width="3.125" style="30"/>
    <col min="14593" max="14593" width="3.625" style="30" customWidth="1"/>
    <col min="14594" max="14594" width="5.375" style="30" customWidth="1"/>
    <col min="14595" max="14595" width="7.125" style="30" customWidth="1"/>
    <col min="14596" max="14596" width="10.75"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875" style="30" customWidth="1"/>
    <col min="14606" max="14606" width="2.5" style="30" customWidth="1"/>
    <col min="14607" max="14607" width="5.75" style="30" customWidth="1"/>
    <col min="14608" max="14608" width="12.625" style="30" customWidth="1"/>
    <col min="14609" max="14609" width="6.875" style="30" customWidth="1"/>
    <col min="14610" max="14848" width="3.125" style="30"/>
    <col min="14849" max="14849" width="3.625" style="30" customWidth="1"/>
    <col min="14850" max="14850" width="5.375" style="30" customWidth="1"/>
    <col min="14851" max="14851" width="7.125" style="30" customWidth="1"/>
    <col min="14852" max="14852" width="10.75"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875" style="30" customWidth="1"/>
    <col min="14862" max="14862" width="2.5" style="30" customWidth="1"/>
    <col min="14863" max="14863" width="5.75" style="30" customWidth="1"/>
    <col min="14864" max="14864" width="12.625" style="30" customWidth="1"/>
    <col min="14865" max="14865" width="6.875" style="30" customWidth="1"/>
    <col min="14866" max="15104" width="3.125" style="30"/>
    <col min="15105" max="15105" width="3.625" style="30" customWidth="1"/>
    <col min="15106" max="15106" width="5.375" style="30" customWidth="1"/>
    <col min="15107" max="15107" width="7.125" style="30" customWidth="1"/>
    <col min="15108" max="15108" width="10.75"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875" style="30" customWidth="1"/>
    <col min="15118" max="15118" width="2.5" style="30" customWidth="1"/>
    <col min="15119" max="15119" width="5.75" style="30" customWidth="1"/>
    <col min="15120" max="15120" width="12.625" style="30" customWidth="1"/>
    <col min="15121" max="15121" width="6.875" style="30" customWidth="1"/>
    <col min="15122" max="15360" width="3.125" style="30"/>
    <col min="15361" max="15361" width="3.625" style="30" customWidth="1"/>
    <col min="15362" max="15362" width="5.375" style="30" customWidth="1"/>
    <col min="15363" max="15363" width="7.125" style="30" customWidth="1"/>
    <col min="15364" max="15364" width="10.75"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875" style="30" customWidth="1"/>
    <col min="15374" max="15374" width="2.5" style="30" customWidth="1"/>
    <col min="15375" max="15375" width="5.75" style="30" customWidth="1"/>
    <col min="15376" max="15376" width="12.625" style="30" customWidth="1"/>
    <col min="15377" max="15377" width="6.875" style="30" customWidth="1"/>
    <col min="15378" max="15616" width="3.125" style="30"/>
    <col min="15617" max="15617" width="3.625" style="30" customWidth="1"/>
    <col min="15618" max="15618" width="5.375" style="30" customWidth="1"/>
    <col min="15619" max="15619" width="7.125" style="30" customWidth="1"/>
    <col min="15620" max="15620" width="10.75"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875" style="30" customWidth="1"/>
    <col min="15630" max="15630" width="2.5" style="30" customWidth="1"/>
    <col min="15631" max="15631" width="5.75" style="30" customWidth="1"/>
    <col min="15632" max="15632" width="12.625" style="30" customWidth="1"/>
    <col min="15633" max="15633" width="6.875" style="30" customWidth="1"/>
    <col min="15634" max="15872" width="3.125" style="30"/>
    <col min="15873" max="15873" width="3.625" style="30" customWidth="1"/>
    <col min="15874" max="15874" width="5.375" style="30" customWidth="1"/>
    <col min="15875" max="15875" width="7.125" style="30" customWidth="1"/>
    <col min="15876" max="15876" width="10.75"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875" style="30" customWidth="1"/>
    <col min="15886" max="15886" width="2.5" style="30" customWidth="1"/>
    <col min="15887" max="15887" width="5.75" style="30" customWidth="1"/>
    <col min="15888" max="15888" width="12.625" style="30" customWidth="1"/>
    <col min="15889" max="15889" width="6.875" style="30" customWidth="1"/>
    <col min="15890" max="16128" width="3.125" style="30"/>
    <col min="16129" max="16129" width="3.625" style="30" customWidth="1"/>
    <col min="16130" max="16130" width="5.375" style="30" customWidth="1"/>
    <col min="16131" max="16131" width="7.125" style="30" customWidth="1"/>
    <col min="16132" max="16132" width="10.75"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875" style="30" customWidth="1"/>
    <col min="16142" max="16142" width="2.5" style="30" customWidth="1"/>
    <col min="16143" max="16143" width="5.75" style="30" customWidth="1"/>
    <col min="16144" max="16144" width="12.625" style="30" customWidth="1"/>
    <col min="16145" max="16145" width="6.875" style="30" customWidth="1"/>
    <col min="16146" max="16384" width="3.125" style="30"/>
  </cols>
  <sheetData>
    <row r="1" spans="1:20" ht="18" customHeight="1">
      <c r="A1" s="26" t="s">
        <v>367</v>
      </c>
      <c r="B1" s="27"/>
      <c r="C1" s="27"/>
      <c r="D1" s="28"/>
      <c r="E1" s="29"/>
      <c r="F1" s="28"/>
      <c r="G1" s="28"/>
      <c r="H1" s="28"/>
      <c r="I1" s="28"/>
      <c r="J1" s="28"/>
      <c r="K1" s="28"/>
      <c r="L1" s="28"/>
      <c r="M1" s="28"/>
      <c r="N1" s="28"/>
      <c r="P1" s="256" t="s">
        <v>127</v>
      </c>
      <c r="Q1" s="256"/>
      <c r="R1" s="28"/>
      <c r="S1" s="28"/>
    </row>
    <row r="2" spans="1:20" ht="13.5" customHeight="1">
      <c r="G2" s="43"/>
      <c r="K2" s="31" t="s">
        <v>128</v>
      </c>
      <c r="L2" s="257">
        <f>山口大学様式1_治験計画の概要!F1</f>
        <v>0</v>
      </c>
      <c r="M2" s="258"/>
      <c r="N2" s="258"/>
      <c r="O2" s="258"/>
      <c r="P2" s="258"/>
      <c r="Q2" s="259"/>
    </row>
    <row r="3" spans="1:20" ht="13.5" customHeight="1">
      <c r="A3" s="32"/>
      <c r="G3" s="43"/>
      <c r="K3" s="260" t="s">
        <v>129</v>
      </c>
      <c r="L3" s="257" t="s">
        <v>130</v>
      </c>
      <c r="M3" s="258"/>
      <c r="N3" s="258"/>
      <c r="O3" s="258"/>
      <c r="P3" s="258"/>
      <c r="Q3" s="259"/>
      <c r="R3" s="33"/>
    </row>
    <row r="4" spans="1:20" ht="13.5" customHeight="1">
      <c r="G4" s="43"/>
      <c r="K4" s="260"/>
      <c r="L4" s="257" t="s">
        <v>337</v>
      </c>
      <c r="M4" s="258"/>
      <c r="N4" s="258"/>
      <c r="O4" s="258"/>
      <c r="P4" s="258"/>
      <c r="Q4" s="259"/>
    </row>
    <row r="5" spans="1:20" ht="13.5" customHeight="1">
      <c r="G5" s="43"/>
      <c r="K5" s="260"/>
      <c r="L5" s="257" t="s">
        <v>131</v>
      </c>
      <c r="M5" s="258"/>
      <c r="N5" s="258"/>
      <c r="O5" s="258"/>
      <c r="P5" s="258"/>
      <c r="Q5" s="259"/>
    </row>
    <row r="6" spans="1:20" ht="13.5" customHeight="1">
      <c r="G6" s="43"/>
      <c r="K6" s="34"/>
      <c r="L6" s="35"/>
      <c r="M6" s="35"/>
      <c r="N6" s="35"/>
      <c r="O6" s="35"/>
      <c r="P6" s="35"/>
      <c r="Q6" s="35"/>
    </row>
    <row r="7" spans="1:20" ht="24.75" customHeight="1">
      <c r="A7" s="254" t="s">
        <v>364</v>
      </c>
      <c r="B7" s="254"/>
      <c r="C7" s="254"/>
      <c r="D7" s="254"/>
      <c r="E7" s="254"/>
      <c r="F7" s="254"/>
      <c r="G7" s="254"/>
      <c r="H7" s="254"/>
      <c r="I7" s="254"/>
      <c r="J7" s="254"/>
      <c r="K7" s="254"/>
      <c r="L7" s="254"/>
      <c r="M7" s="254"/>
      <c r="N7" s="254"/>
      <c r="O7" s="254"/>
      <c r="P7" s="254"/>
      <c r="Q7" s="254"/>
    </row>
    <row r="8" spans="1:20" ht="12.75" customHeight="1">
      <c r="A8" s="36"/>
      <c r="B8" s="36"/>
      <c r="C8" s="36"/>
      <c r="D8" s="36"/>
      <c r="E8" s="36"/>
      <c r="F8" s="36"/>
      <c r="G8" s="36"/>
      <c r="H8" s="36"/>
      <c r="I8" s="36"/>
      <c r="J8" s="36"/>
      <c r="K8" s="36"/>
      <c r="L8" s="36"/>
      <c r="M8" s="36"/>
      <c r="N8" s="36"/>
      <c r="O8" s="36"/>
      <c r="P8" s="36"/>
      <c r="Q8" s="36"/>
    </row>
    <row r="9" spans="1:20" ht="18.75" customHeight="1">
      <c r="A9" s="44" t="s">
        <v>132</v>
      </c>
      <c r="B9" s="37"/>
      <c r="C9" s="37"/>
    </row>
    <row r="10" spans="1:20" ht="2.25" customHeight="1">
      <c r="A10" s="44"/>
      <c r="B10" s="37"/>
      <c r="C10" s="37"/>
    </row>
    <row r="11" spans="1:20" ht="62.25" customHeight="1">
      <c r="A11" s="25"/>
      <c r="B11" s="171" t="s">
        <v>133</v>
      </c>
      <c r="C11" s="171"/>
      <c r="D11" s="171"/>
      <c r="E11" s="38" t="s">
        <v>134</v>
      </c>
      <c r="F11" s="253" t="s">
        <v>135</v>
      </c>
      <c r="G11" s="253"/>
      <c r="H11" s="253" t="s">
        <v>136</v>
      </c>
      <c r="I11" s="253"/>
      <c r="J11" s="253" t="s">
        <v>137</v>
      </c>
      <c r="K11" s="253"/>
      <c r="L11" s="253" t="s">
        <v>138</v>
      </c>
      <c r="M11" s="253"/>
      <c r="N11" s="253"/>
      <c r="O11" s="253"/>
      <c r="P11" s="21"/>
      <c r="Q11" s="38" t="s">
        <v>139</v>
      </c>
    </row>
    <row r="12" spans="1:20" ht="33" customHeight="1">
      <c r="A12" s="25" t="s">
        <v>140</v>
      </c>
      <c r="B12" s="170" t="s">
        <v>141</v>
      </c>
      <c r="C12" s="170"/>
      <c r="D12" s="170"/>
      <c r="E12" s="25">
        <v>4</v>
      </c>
      <c r="F12" s="240"/>
      <c r="G12" s="241"/>
      <c r="H12" s="39"/>
      <c r="I12" s="25" t="s">
        <v>142</v>
      </c>
      <c r="J12" s="39"/>
      <c r="K12" s="25" t="s">
        <v>143</v>
      </c>
      <c r="L12" s="255"/>
      <c r="M12" s="255"/>
      <c r="N12" s="255"/>
      <c r="O12" s="255"/>
      <c r="P12" s="45"/>
      <c r="Q12" s="40" t="str">
        <f>IF(H12="○",8,IF(J12="○",12,""))</f>
        <v/>
      </c>
    </row>
    <row r="13" spans="1:20" ht="35.25" customHeight="1">
      <c r="A13" s="25" t="s">
        <v>144</v>
      </c>
      <c r="B13" s="239" t="s">
        <v>145</v>
      </c>
      <c r="C13" s="239"/>
      <c r="D13" s="239"/>
      <c r="E13" s="25">
        <v>5</v>
      </c>
      <c r="F13" s="39"/>
      <c r="G13" s="21" t="s">
        <v>146</v>
      </c>
      <c r="H13" s="39"/>
      <c r="I13" s="21" t="s">
        <v>147</v>
      </c>
      <c r="J13" s="39"/>
      <c r="K13" s="21" t="s">
        <v>148</v>
      </c>
      <c r="L13" s="39"/>
      <c r="M13" s="246" t="s">
        <v>149</v>
      </c>
      <c r="N13" s="247"/>
      <c r="O13" s="248"/>
      <c r="P13" s="45"/>
      <c r="Q13" s="40" t="str">
        <f>IF(F13="○",5,IF(H13="○",10,IF(J13="○",15,IF(L13="○",25,""))))</f>
        <v/>
      </c>
      <c r="T13" s="32"/>
    </row>
    <row r="14" spans="1:20" ht="35.25" customHeight="1">
      <c r="A14" s="25" t="s">
        <v>150</v>
      </c>
      <c r="B14" s="170" t="s">
        <v>151</v>
      </c>
      <c r="C14" s="170"/>
      <c r="D14" s="170"/>
      <c r="E14" s="46">
        <v>5</v>
      </c>
      <c r="F14" s="47"/>
      <c r="G14" s="46" t="s">
        <v>152</v>
      </c>
      <c r="H14" s="47"/>
      <c r="I14" s="46" t="s">
        <v>153</v>
      </c>
      <c r="J14" s="47"/>
      <c r="K14" s="46" t="s">
        <v>154</v>
      </c>
      <c r="L14" s="47"/>
      <c r="M14" s="249" t="s">
        <v>155</v>
      </c>
      <c r="N14" s="250"/>
      <c r="O14" s="251"/>
      <c r="P14" s="45"/>
      <c r="Q14" s="48" t="str">
        <f>IF(F14="○",5,IF(H14="○",10,IF(J14="○",15,IF(L14="○",25,""))))</f>
        <v/>
      </c>
      <c r="T14" s="32"/>
    </row>
    <row r="15" spans="1:20" ht="27.75" customHeight="1">
      <c r="A15" s="234" t="s">
        <v>156</v>
      </c>
      <c r="B15" s="234"/>
      <c r="C15" s="234"/>
      <c r="D15" s="234"/>
      <c r="E15" s="235" t="s">
        <v>157</v>
      </c>
      <c r="F15" s="236"/>
      <c r="G15" s="236"/>
      <c r="H15" s="236"/>
      <c r="I15" s="236"/>
      <c r="J15" s="236"/>
      <c r="K15" s="236"/>
      <c r="L15" s="236"/>
      <c r="M15" s="236"/>
      <c r="N15" s="236"/>
      <c r="O15" s="236"/>
      <c r="P15" s="237"/>
      <c r="Q15" s="40" t="str">
        <f>IF(SUM(Q12:Q14)=0,"",SUM(Q12:Q14))</f>
        <v/>
      </c>
    </row>
    <row r="16" spans="1:20" ht="21" customHeight="1">
      <c r="B16" s="32" t="s">
        <v>158</v>
      </c>
      <c r="D16" s="32"/>
      <c r="Q16" s="49"/>
    </row>
    <row r="17" spans="1:32" ht="21" customHeight="1">
      <c r="B17" s="32"/>
      <c r="D17" s="32"/>
      <c r="Q17" s="49"/>
    </row>
    <row r="18" spans="1:32" ht="22.5" customHeight="1">
      <c r="A18" s="252" t="s">
        <v>159</v>
      </c>
      <c r="B18" s="252"/>
      <c r="C18" s="252"/>
      <c r="D18" s="252"/>
      <c r="E18" s="252"/>
      <c r="F18" s="252"/>
      <c r="G18" s="252"/>
      <c r="H18" s="252"/>
      <c r="I18" s="252"/>
      <c r="J18" s="252"/>
      <c r="K18" s="252"/>
      <c r="L18" s="252"/>
      <c r="M18" s="252"/>
      <c r="N18" s="252"/>
      <c r="O18" s="252"/>
      <c r="P18" s="252"/>
      <c r="Q18" s="252"/>
    </row>
    <row r="19" spans="1:32" ht="2.25" customHeight="1">
      <c r="A19" s="50"/>
      <c r="B19" s="50"/>
      <c r="C19" s="50"/>
      <c r="D19" s="50"/>
      <c r="E19" s="50"/>
      <c r="F19" s="50"/>
      <c r="G19" s="50"/>
      <c r="H19" s="50"/>
      <c r="I19" s="50"/>
      <c r="J19" s="50"/>
      <c r="K19" s="50"/>
      <c r="L19" s="50"/>
      <c r="M19" s="50"/>
      <c r="N19" s="50"/>
      <c r="O19" s="50"/>
      <c r="P19" s="50"/>
      <c r="Q19" s="50"/>
    </row>
    <row r="20" spans="1:32" ht="62.25" customHeight="1">
      <c r="A20" s="25"/>
      <c r="B20" s="171" t="s">
        <v>133</v>
      </c>
      <c r="C20" s="171"/>
      <c r="D20" s="171"/>
      <c r="E20" s="38" t="s">
        <v>134</v>
      </c>
      <c r="F20" s="253" t="s">
        <v>135</v>
      </c>
      <c r="G20" s="253"/>
      <c r="H20" s="253" t="s">
        <v>136</v>
      </c>
      <c r="I20" s="253"/>
      <c r="J20" s="253" t="s">
        <v>137</v>
      </c>
      <c r="K20" s="253"/>
      <c r="L20" s="253" t="s">
        <v>138</v>
      </c>
      <c r="M20" s="253"/>
      <c r="N20" s="253"/>
      <c r="O20" s="253"/>
      <c r="P20" s="21"/>
      <c r="Q20" s="38" t="s">
        <v>139</v>
      </c>
    </row>
    <row r="21" spans="1:32" ht="27" customHeight="1">
      <c r="A21" s="25" t="s">
        <v>160</v>
      </c>
      <c r="B21" s="239" t="s">
        <v>161</v>
      </c>
      <c r="C21" s="239"/>
      <c r="D21" s="239"/>
      <c r="E21" s="25">
        <v>2</v>
      </c>
      <c r="F21" s="39"/>
      <c r="G21" s="21" t="s">
        <v>162</v>
      </c>
      <c r="H21" s="39"/>
      <c r="I21" s="21">
        <v>3</v>
      </c>
      <c r="J21" s="39"/>
      <c r="K21" s="21">
        <v>4</v>
      </c>
      <c r="L21" s="39"/>
      <c r="M21" s="246" t="s">
        <v>163</v>
      </c>
      <c r="N21" s="247"/>
      <c r="O21" s="248"/>
      <c r="P21" s="51"/>
      <c r="Q21" s="40" t="str">
        <f>IF(F21="○",2,IF(H21="○",4,IF(J21="○",6,IF(L21="○",10,""))))</f>
        <v/>
      </c>
      <c r="T21" s="32"/>
    </row>
    <row r="22" spans="1:32" ht="27" customHeight="1">
      <c r="A22" s="25" t="s">
        <v>164</v>
      </c>
      <c r="B22" s="239" t="s">
        <v>165</v>
      </c>
      <c r="C22" s="239"/>
      <c r="D22" s="239"/>
      <c r="E22" s="25">
        <v>2</v>
      </c>
      <c r="F22" s="39"/>
      <c r="G22" s="21" t="s">
        <v>166</v>
      </c>
      <c r="H22" s="39"/>
      <c r="I22" s="21" t="s">
        <v>167</v>
      </c>
      <c r="J22" s="39"/>
      <c r="K22" s="21" t="s">
        <v>168</v>
      </c>
      <c r="L22" s="240"/>
      <c r="M22" s="242"/>
      <c r="N22" s="242"/>
      <c r="O22" s="241"/>
      <c r="P22" s="51"/>
      <c r="Q22" s="40" t="str">
        <f>IF(F22="○",2,IF(H22="○",4,IF(J22="○",6,"")))</f>
        <v/>
      </c>
      <c r="T22" s="32"/>
    </row>
    <row r="23" spans="1:32" ht="27" customHeight="1">
      <c r="A23" s="25" t="s">
        <v>164</v>
      </c>
      <c r="B23" s="239" t="s">
        <v>169</v>
      </c>
      <c r="C23" s="239"/>
      <c r="D23" s="239"/>
      <c r="E23" s="25">
        <v>6</v>
      </c>
      <c r="F23" s="39"/>
      <c r="G23" s="21" t="s">
        <v>170</v>
      </c>
      <c r="H23" s="240"/>
      <c r="I23" s="241"/>
      <c r="J23" s="240"/>
      <c r="K23" s="241"/>
      <c r="L23" s="240"/>
      <c r="M23" s="242"/>
      <c r="N23" s="242"/>
      <c r="O23" s="241"/>
      <c r="P23" s="52"/>
      <c r="Q23" s="40" t="str">
        <f>IF(F23="○",6,"")</f>
        <v/>
      </c>
      <c r="T23" s="32"/>
    </row>
    <row r="24" spans="1:32" ht="27" customHeight="1">
      <c r="A24" s="25" t="s">
        <v>171</v>
      </c>
      <c r="B24" s="239" t="s">
        <v>172</v>
      </c>
      <c r="C24" s="239"/>
      <c r="D24" s="239"/>
      <c r="E24" s="25">
        <v>2</v>
      </c>
      <c r="F24" s="39"/>
      <c r="G24" s="21" t="s">
        <v>173</v>
      </c>
      <c r="H24" s="39"/>
      <c r="I24" s="21" t="s">
        <v>174</v>
      </c>
      <c r="J24" s="240"/>
      <c r="K24" s="241"/>
      <c r="L24" s="39"/>
      <c r="M24" s="243" t="s">
        <v>175</v>
      </c>
      <c r="N24" s="244"/>
      <c r="O24" s="245"/>
      <c r="P24" s="51"/>
      <c r="Q24" s="40">
        <f>IF(F24="○",2,0)+IF(H24="○",4,0)+IF(L24="○",10,0)</f>
        <v>0</v>
      </c>
      <c r="T24" s="32"/>
    </row>
    <row r="25" spans="1:32" ht="27" customHeight="1">
      <c r="A25" s="25" t="s">
        <v>176</v>
      </c>
      <c r="B25" s="239" t="s">
        <v>177</v>
      </c>
      <c r="C25" s="239"/>
      <c r="D25" s="239"/>
      <c r="E25" s="25">
        <v>2</v>
      </c>
      <c r="F25" s="39"/>
      <c r="G25" s="41" t="s">
        <v>178</v>
      </c>
      <c r="H25" s="39"/>
      <c r="I25" s="41" t="s">
        <v>179</v>
      </c>
      <c r="J25" s="39"/>
      <c r="K25" s="41" t="s">
        <v>180</v>
      </c>
      <c r="L25" s="240"/>
      <c r="M25" s="242"/>
      <c r="N25" s="242"/>
      <c r="O25" s="241"/>
      <c r="P25" s="51"/>
      <c r="Q25" s="40">
        <f>IF(F25="○",2,0)+IF(H25="○",4,0)+IF(J25="○",6,0)</f>
        <v>0</v>
      </c>
      <c r="T25" s="32"/>
    </row>
    <row r="26" spans="1:32" ht="27" customHeight="1">
      <c r="A26" s="25" t="s">
        <v>181</v>
      </c>
      <c r="B26" s="239" t="s">
        <v>182</v>
      </c>
      <c r="C26" s="239"/>
      <c r="D26" s="239"/>
      <c r="E26" s="25">
        <v>15</v>
      </c>
      <c r="F26" s="39"/>
      <c r="G26" s="21" t="s">
        <v>183</v>
      </c>
      <c r="H26" s="240"/>
      <c r="I26" s="241"/>
      <c r="J26" s="240"/>
      <c r="K26" s="241"/>
      <c r="L26" s="240"/>
      <c r="M26" s="242"/>
      <c r="N26" s="242"/>
      <c r="O26" s="241"/>
      <c r="P26" s="51"/>
      <c r="Q26" s="40" t="str">
        <f>IF(F26="○",15,"")</f>
        <v/>
      </c>
      <c r="T26" s="32"/>
    </row>
    <row r="27" spans="1:32" ht="27" customHeight="1">
      <c r="A27" s="25" t="s">
        <v>184</v>
      </c>
      <c r="B27" s="239" t="s">
        <v>185</v>
      </c>
      <c r="C27" s="239"/>
      <c r="D27" s="239"/>
      <c r="E27" s="25">
        <v>4</v>
      </c>
      <c r="F27" s="240"/>
      <c r="G27" s="241"/>
      <c r="H27" s="240"/>
      <c r="I27" s="241"/>
      <c r="J27" s="39"/>
      <c r="K27" s="41" t="s">
        <v>186</v>
      </c>
      <c r="L27" s="39"/>
      <c r="M27" s="243" t="s">
        <v>187</v>
      </c>
      <c r="N27" s="244"/>
      <c r="O27" s="245"/>
      <c r="P27" s="51"/>
      <c r="Q27" s="40">
        <f>IF(J27="○",12,0)+IF(L27="○",20,0)</f>
        <v>0</v>
      </c>
      <c r="T27" s="32"/>
    </row>
    <row r="28" spans="1:32" ht="27" customHeight="1">
      <c r="A28" s="25" t="s">
        <v>188</v>
      </c>
      <c r="B28" s="239" t="s">
        <v>189</v>
      </c>
      <c r="C28" s="239"/>
      <c r="D28" s="239"/>
      <c r="E28" s="25">
        <v>20</v>
      </c>
      <c r="F28" s="39"/>
      <c r="G28" s="21" t="s">
        <v>190</v>
      </c>
      <c r="H28" s="240"/>
      <c r="I28" s="241"/>
      <c r="J28" s="240"/>
      <c r="K28" s="241"/>
      <c r="L28" s="240"/>
      <c r="M28" s="242"/>
      <c r="N28" s="242"/>
      <c r="O28" s="241"/>
      <c r="P28" s="51"/>
      <c r="Q28" s="40" t="str">
        <f>IF(F28="○",20,"")</f>
        <v/>
      </c>
      <c r="T28" s="32"/>
      <c r="AF28" s="28"/>
    </row>
    <row r="29" spans="1:32" ht="36" customHeight="1">
      <c r="A29" s="25" t="s">
        <v>191</v>
      </c>
      <c r="B29" s="239" t="s">
        <v>192</v>
      </c>
      <c r="C29" s="239"/>
      <c r="D29" s="239"/>
      <c r="E29" s="25">
        <v>1</v>
      </c>
      <c r="F29" s="42"/>
      <c r="G29" s="21" t="s">
        <v>193</v>
      </c>
      <c r="H29" s="42"/>
      <c r="I29" s="53" t="s">
        <v>194</v>
      </c>
      <c r="J29" s="42"/>
      <c r="K29" s="54" t="s">
        <v>195</v>
      </c>
      <c r="L29" s="240"/>
      <c r="M29" s="242"/>
      <c r="N29" s="242"/>
      <c r="O29" s="241"/>
      <c r="P29" s="51"/>
      <c r="Q29" s="40">
        <f>(F29*1)+(H29*2)+(J29*3)</f>
        <v>0</v>
      </c>
    </row>
    <row r="30" spans="1:32" ht="28.5" customHeight="1">
      <c r="A30" s="234" t="s">
        <v>156</v>
      </c>
      <c r="B30" s="234"/>
      <c r="C30" s="234"/>
      <c r="D30" s="234"/>
      <c r="E30" s="235" t="s">
        <v>196</v>
      </c>
      <c r="F30" s="236"/>
      <c r="G30" s="236"/>
      <c r="H30" s="236"/>
      <c r="I30" s="236"/>
      <c r="J30" s="236"/>
      <c r="K30" s="236"/>
      <c r="L30" s="236"/>
      <c r="M30" s="236"/>
      <c r="N30" s="236"/>
      <c r="O30" s="236"/>
      <c r="P30" s="237"/>
      <c r="Q30" s="40" t="str">
        <f>IF(SUM(Q21:Q29)=0,"",SUM(Q21:Q29))</f>
        <v/>
      </c>
    </row>
    <row r="31" spans="1:32" ht="20.25" customHeight="1">
      <c r="B31" s="32" t="s">
        <v>197</v>
      </c>
    </row>
    <row r="32" spans="1:32">
      <c r="B32" s="39"/>
      <c r="C32" s="32" t="s">
        <v>198</v>
      </c>
    </row>
    <row r="33" spans="2:17">
      <c r="B33" s="42"/>
      <c r="C33" s="32" t="s">
        <v>199</v>
      </c>
    </row>
    <row r="34" spans="2:17">
      <c r="B34" s="28"/>
      <c r="C34" s="32"/>
    </row>
    <row r="35" spans="2:17" ht="33" customHeight="1">
      <c r="B35" s="238" t="s">
        <v>368</v>
      </c>
      <c r="C35" s="238"/>
      <c r="D35" s="238"/>
      <c r="E35" s="238"/>
      <c r="F35" s="238"/>
      <c r="G35" s="238"/>
      <c r="H35" s="238"/>
      <c r="I35" s="238"/>
      <c r="J35" s="238"/>
      <c r="K35" s="238"/>
      <c r="L35" s="238"/>
      <c r="M35" s="238"/>
      <c r="N35" s="238"/>
      <c r="O35" s="238"/>
      <c r="P35" s="238"/>
      <c r="Q35" s="238"/>
    </row>
    <row r="36" spans="2:17">
      <c r="B36" s="28"/>
      <c r="C36" s="32"/>
    </row>
    <row r="37" spans="2:17">
      <c r="B37" s="28" t="s">
        <v>200</v>
      </c>
      <c r="C37" s="32"/>
    </row>
    <row r="38" spans="2:17">
      <c r="B38" s="28"/>
      <c r="C38" s="32"/>
    </row>
    <row r="39" spans="2:17">
      <c r="B39" s="28"/>
      <c r="C39" s="32"/>
    </row>
    <row r="40" spans="2:17">
      <c r="B40" s="28"/>
      <c r="C40" s="32"/>
    </row>
    <row r="41" spans="2:17">
      <c r="B41" s="28"/>
      <c r="C41" s="32"/>
    </row>
    <row r="42" spans="2:17">
      <c r="B42" s="43"/>
      <c r="C42" s="32"/>
    </row>
    <row r="43" spans="2:17">
      <c r="B43" s="43"/>
      <c r="C43" s="32"/>
    </row>
    <row r="44" spans="2:17">
      <c r="B44" s="43"/>
      <c r="C44" s="32"/>
    </row>
    <row r="45" spans="2:17">
      <c r="C45" s="32"/>
    </row>
    <row r="46" spans="2:17">
      <c r="C46" s="32"/>
    </row>
    <row r="47" spans="2:17">
      <c r="B47" s="43"/>
      <c r="C47" s="32"/>
    </row>
  </sheetData>
  <mergeCells count="57">
    <mergeCell ref="P1:Q1"/>
    <mergeCell ref="L2:Q2"/>
    <mergeCell ref="K3:K5"/>
    <mergeCell ref="L3:Q3"/>
    <mergeCell ref="L4:Q4"/>
    <mergeCell ref="L5:Q5"/>
    <mergeCell ref="B12:D12"/>
    <mergeCell ref="F12:G12"/>
    <mergeCell ref="L12:O12"/>
    <mergeCell ref="B13:D13"/>
    <mergeCell ref="M13:O13"/>
    <mergeCell ref="A7:Q7"/>
    <mergeCell ref="B11:D11"/>
    <mergeCell ref="F11:G11"/>
    <mergeCell ref="H11:I11"/>
    <mergeCell ref="J11:K11"/>
    <mergeCell ref="L11:O11"/>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B23:D23"/>
    <mergeCell ref="H23:I23"/>
    <mergeCell ref="J23:K23"/>
    <mergeCell ref="L23:O23"/>
    <mergeCell ref="L25:O25"/>
    <mergeCell ref="B24:D24"/>
    <mergeCell ref="J24:K24"/>
    <mergeCell ref="M24:O24"/>
    <mergeCell ref="B25:D25"/>
    <mergeCell ref="B27:D27"/>
    <mergeCell ref="F27:G27"/>
    <mergeCell ref="H27:I27"/>
    <mergeCell ref="M27:O27"/>
    <mergeCell ref="B26:D26"/>
    <mergeCell ref="H26:I26"/>
    <mergeCell ref="J26:K26"/>
    <mergeCell ref="L26:O26"/>
    <mergeCell ref="A30:D30"/>
    <mergeCell ref="E30:P30"/>
    <mergeCell ref="B35:Q35"/>
    <mergeCell ref="B28:D28"/>
    <mergeCell ref="H28:I28"/>
    <mergeCell ref="J28:K28"/>
    <mergeCell ref="L28:O28"/>
    <mergeCell ref="B29:D29"/>
    <mergeCell ref="L29:O29"/>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view="pageBreakPreview" topLeftCell="A38" zoomScaleNormal="100" zoomScaleSheetLayoutView="100" workbookViewId="0">
      <selection activeCell="B45" sqref="B45"/>
    </sheetView>
  </sheetViews>
  <sheetFormatPr defaultRowHeight="15.75"/>
  <cols>
    <col min="1" max="1" width="3.625" style="56" customWidth="1"/>
    <col min="2" max="2" width="4.625" style="56" customWidth="1"/>
    <col min="3" max="3" width="17.5" style="56" customWidth="1"/>
    <col min="4" max="4" width="43.75" style="56" customWidth="1"/>
    <col min="5" max="6" width="3.75" style="56" customWidth="1"/>
    <col min="7" max="7" width="13.75" style="56" customWidth="1"/>
    <col min="8" max="8" width="18.75" style="56" customWidth="1"/>
    <col min="9" max="256" width="9" style="56"/>
    <col min="257" max="257" width="3.625" style="56" customWidth="1"/>
    <col min="258" max="258" width="4.625" style="56" customWidth="1"/>
    <col min="259" max="259" width="17.5" style="56" customWidth="1"/>
    <col min="260" max="260" width="43.75" style="56" customWidth="1"/>
    <col min="261" max="262" width="3.75" style="56" customWidth="1"/>
    <col min="263" max="263" width="13.75" style="56" customWidth="1"/>
    <col min="264" max="264" width="18.75" style="56" customWidth="1"/>
    <col min="265" max="512" width="9" style="56"/>
    <col min="513" max="513" width="3.625" style="56" customWidth="1"/>
    <col min="514" max="514" width="4.625" style="56" customWidth="1"/>
    <col min="515" max="515" width="17.5" style="56" customWidth="1"/>
    <col min="516" max="516" width="43.75" style="56" customWidth="1"/>
    <col min="517" max="518" width="3.75" style="56" customWidth="1"/>
    <col min="519" max="519" width="13.75" style="56" customWidth="1"/>
    <col min="520" max="520" width="18.75" style="56" customWidth="1"/>
    <col min="521" max="768" width="9" style="56"/>
    <col min="769" max="769" width="3.625" style="56" customWidth="1"/>
    <col min="770" max="770" width="4.625" style="56" customWidth="1"/>
    <col min="771" max="771" width="17.5" style="56" customWidth="1"/>
    <col min="772" max="772" width="43.75" style="56" customWidth="1"/>
    <col min="773" max="774" width="3.75" style="56" customWidth="1"/>
    <col min="775" max="775" width="13.75" style="56" customWidth="1"/>
    <col min="776" max="776" width="18.75" style="56" customWidth="1"/>
    <col min="777" max="1024" width="9" style="56"/>
    <col min="1025" max="1025" width="3.625" style="56" customWidth="1"/>
    <col min="1026" max="1026" width="4.625" style="56" customWidth="1"/>
    <col min="1027" max="1027" width="17.5" style="56" customWidth="1"/>
    <col min="1028" max="1028" width="43.75" style="56" customWidth="1"/>
    <col min="1029" max="1030" width="3.75" style="56" customWidth="1"/>
    <col min="1031" max="1031" width="13.75" style="56" customWidth="1"/>
    <col min="1032" max="1032" width="18.75" style="56" customWidth="1"/>
    <col min="1033" max="1280" width="9" style="56"/>
    <col min="1281" max="1281" width="3.625" style="56" customWidth="1"/>
    <col min="1282" max="1282" width="4.625" style="56" customWidth="1"/>
    <col min="1283" max="1283" width="17.5" style="56" customWidth="1"/>
    <col min="1284" max="1284" width="43.75" style="56" customWidth="1"/>
    <col min="1285" max="1286" width="3.75" style="56" customWidth="1"/>
    <col min="1287" max="1287" width="13.75" style="56" customWidth="1"/>
    <col min="1288" max="1288" width="18.75" style="56" customWidth="1"/>
    <col min="1289" max="1536" width="9" style="56"/>
    <col min="1537" max="1537" width="3.625" style="56" customWidth="1"/>
    <col min="1538" max="1538" width="4.625" style="56" customWidth="1"/>
    <col min="1539" max="1539" width="17.5" style="56" customWidth="1"/>
    <col min="1540" max="1540" width="43.75" style="56" customWidth="1"/>
    <col min="1541" max="1542" width="3.75" style="56" customWidth="1"/>
    <col min="1543" max="1543" width="13.75" style="56" customWidth="1"/>
    <col min="1544" max="1544" width="18.75" style="56" customWidth="1"/>
    <col min="1545" max="1792" width="9" style="56"/>
    <col min="1793" max="1793" width="3.625" style="56" customWidth="1"/>
    <col min="1794" max="1794" width="4.625" style="56" customWidth="1"/>
    <col min="1795" max="1795" width="17.5" style="56" customWidth="1"/>
    <col min="1796" max="1796" width="43.75" style="56" customWidth="1"/>
    <col min="1797" max="1798" width="3.75" style="56" customWidth="1"/>
    <col min="1799" max="1799" width="13.75" style="56" customWidth="1"/>
    <col min="1800" max="1800" width="18.75" style="56" customWidth="1"/>
    <col min="1801" max="2048" width="9" style="56"/>
    <col min="2049" max="2049" width="3.625" style="56" customWidth="1"/>
    <col min="2050" max="2050" width="4.625" style="56" customWidth="1"/>
    <col min="2051" max="2051" width="17.5" style="56" customWidth="1"/>
    <col min="2052" max="2052" width="43.75" style="56" customWidth="1"/>
    <col min="2053" max="2054" width="3.75" style="56" customWidth="1"/>
    <col min="2055" max="2055" width="13.75" style="56" customWidth="1"/>
    <col min="2056" max="2056" width="18.75" style="56" customWidth="1"/>
    <col min="2057" max="2304" width="9" style="56"/>
    <col min="2305" max="2305" width="3.625" style="56" customWidth="1"/>
    <col min="2306" max="2306" width="4.625" style="56" customWidth="1"/>
    <col min="2307" max="2307" width="17.5" style="56" customWidth="1"/>
    <col min="2308" max="2308" width="43.75" style="56" customWidth="1"/>
    <col min="2309" max="2310" width="3.75" style="56" customWidth="1"/>
    <col min="2311" max="2311" width="13.75" style="56" customWidth="1"/>
    <col min="2312" max="2312" width="18.75" style="56" customWidth="1"/>
    <col min="2313" max="2560" width="9" style="56"/>
    <col min="2561" max="2561" width="3.625" style="56" customWidth="1"/>
    <col min="2562" max="2562" width="4.625" style="56" customWidth="1"/>
    <col min="2563" max="2563" width="17.5" style="56" customWidth="1"/>
    <col min="2564" max="2564" width="43.75" style="56" customWidth="1"/>
    <col min="2565" max="2566" width="3.75" style="56" customWidth="1"/>
    <col min="2567" max="2567" width="13.75" style="56" customWidth="1"/>
    <col min="2568" max="2568" width="18.75" style="56" customWidth="1"/>
    <col min="2569" max="2816" width="9" style="56"/>
    <col min="2817" max="2817" width="3.625" style="56" customWidth="1"/>
    <col min="2818" max="2818" width="4.625" style="56" customWidth="1"/>
    <col min="2819" max="2819" width="17.5" style="56" customWidth="1"/>
    <col min="2820" max="2820" width="43.75" style="56" customWidth="1"/>
    <col min="2821" max="2822" width="3.75" style="56" customWidth="1"/>
    <col min="2823" max="2823" width="13.75" style="56" customWidth="1"/>
    <col min="2824" max="2824" width="18.75" style="56" customWidth="1"/>
    <col min="2825" max="3072" width="9" style="56"/>
    <col min="3073" max="3073" width="3.625" style="56" customWidth="1"/>
    <col min="3074" max="3074" width="4.625" style="56" customWidth="1"/>
    <col min="3075" max="3075" width="17.5" style="56" customWidth="1"/>
    <col min="3076" max="3076" width="43.75" style="56" customWidth="1"/>
    <col min="3077" max="3078" width="3.75" style="56" customWidth="1"/>
    <col min="3079" max="3079" width="13.75" style="56" customWidth="1"/>
    <col min="3080" max="3080" width="18.75" style="56" customWidth="1"/>
    <col min="3081" max="3328" width="9" style="56"/>
    <col min="3329" max="3329" width="3.625" style="56" customWidth="1"/>
    <col min="3330" max="3330" width="4.625" style="56" customWidth="1"/>
    <col min="3331" max="3331" width="17.5" style="56" customWidth="1"/>
    <col min="3332" max="3332" width="43.75" style="56" customWidth="1"/>
    <col min="3333" max="3334" width="3.75" style="56" customWidth="1"/>
    <col min="3335" max="3335" width="13.75" style="56" customWidth="1"/>
    <col min="3336" max="3336" width="18.75" style="56" customWidth="1"/>
    <col min="3337" max="3584" width="9" style="56"/>
    <col min="3585" max="3585" width="3.625" style="56" customWidth="1"/>
    <col min="3586" max="3586" width="4.625" style="56" customWidth="1"/>
    <col min="3587" max="3587" width="17.5" style="56" customWidth="1"/>
    <col min="3588" max="3588" width="43.75" style="56" customWidth="1"/>
    <col min="3589" max="3590" width="3.75" style="56" customWidth="1"/>
    <col min="3591" max="3591" width="13.75" style="56" customWidth="1"/>
    <col min="3592" max="3592" width="18.75" style="56" customWidth="1"/>
    <col min="3593" max="3840" width="9" style="56"/>
    <col min="3841" max="3841" width="3.625" style="56" customWidth="1"/>
    <col min="3842" max="3842" width="4.625" style="56" customWidth="1"/>
    <col min="3843" max="3843" width="17.5" style="56" customWidth="1"/>
    <col min="3844" max="3844" width="43.75" style="56" customWidth="1"/>
    <col min="3845" max="3846" width="3.75" style="56" customWidth="1"/>
    <col min="3847" max="3847" width="13.75" style="56" customWidth="1"/>
    <col min="3848" max="3848" width="18.75" style="56" customWidth="1"/>
    <col min="3849" max="4096" width="9" style="56"/>
    <col min="4097" max="4097" width="3.625" style="56" customWidth="1"/>
    <col min="4098" max="4098" width="4.625" style="56" customWidth="1"/>
    <col min="4099" max="4099" width="17.5" style="56" customWidth="1"/>
    <col min="4100" max="4100" width="43.75" style="56" customWidth="1"/>
    <col min="4101" max="4102" width="3.75" style="56" customWidth="1"/>
    <col min="4103" max="4103" width="13.75" style="56" customWidth="1"/>
    <col min="4104" max="4104" width="18.75" style="56" customWidth="1"/>
    <col min="4105" max="4352" width="9" style="56"/>
    <col min="4353" max="4353" width="3.625" style="56" customWidth="1"/>
    <col min="4354" max="4354" width="4.625" style="56" customWidth="1"/>
    <col min="4355" max="4355" width="17.5" style="56" customWidth="1"/>
    <col min="4356" max="4356" width="43.75" style="56" customWidth="1"/>
    <col min="4357" max="4358" width="3.75" style="56" customWidth="1"/>
    <col min="4359" max="4359" width="13.75" style="56" customWidth="1"/>
    <col min="4360" max="4360" width="18.75" style="56" customWidth="1"/>
    <col min="4361" max="4608" width="9" style="56"/>
    <col min="4609" max="4609" width="3.625" style="56" customWidth="1"/>
    <col min="4610" max="4610" width="4.625" style="56" customWidth="1"/>
    <col min="4611" max="4611" width="17.5" style="56" customWidth="1"/>
    <col min="4612" max="4612" width="43.75" style="56" customWidth="1"/>
    <col min="4613" max="4614" width="3.75" style="56" customWidth="1"/>
    <col min="4615" max="4615" width="13.75" style="56" customWidth="1"/>
    <col min="4616" max="4616" width="18.75" style="56" customWidth="1"/>
    <col min="4617" max="4864" width="9" style="56"/>
    <col min="4865" max="4865" width="3.625" style="56" customWidth="1"/>
    <col min="4866" max="4866" width="4.625" style="56" customWidth="1"/>
    <col min="4867" max="4867" width="17.5" style="56" customWidth="1"/>
    <col min="4868" max="4868" width="43.75" style="56" customWidth="1"/>
    <col min="4869" max="4870" width="3.75" style="56" customWidth="1"/>
    <col min="4871" max="4871" width="13.75" style="56" customWidth="1"/>
    <col min="4872" max="4872" width="18.75" style="56" customWidth="1"/>
    <col min="4873" max="5120" width="9" style="56"/>
    <col min="5121" max="5121" width="3.625" style="56" customWidth="1"/>
    <col min="5122" max="5122" width="4.625" style="56" customWidth="1"/>
    <col min="5123" max="5123" width="17.5" style="56" customWidth="1"/>
    <col min="5124" max="5124" width="43.75" style="56" customWidth="1"/>
    <col min="5125" max="5126" width="3.75" style="56" customWidth="1"/>
    <col min="5127" max="5127" width="13.75" style="56" customWidth="1"/>
    <col min="5128" max="5128" width="18.75" style="56" customWidth="1"/>
    <col min="5129" max="5376" width="9" style="56"/>
    <col min="5377" max="5377" width="3.625" style="56" customWidth="1"/>
    <col min="5378" max="5378" width="4.625" style="56" customWidth="1"/>
    <col min="5379" max="5379" width="17.5" style="56" customWidth="1"/>
    <col min="5380" max="5380" width="43.75" style="56" customWidth="1"/>
    <col min="5381" max="5382" width="3.75" style="56" customWidth="1"/>
    <col min="5383" max="5383" width="13.75" style="56" customWidth="1"/>
    <col min="5384" max="5384" width="18.75" style="56" customWidth="1"/>
    <col min="5385" max="5632" width="9" style="56"/>
    <col min="5633" max="5633" width="3.625" style="56" customWidth="1"/>
    <col min="5634" max="5634" width="4.625" style="56" customWidth="1"/>
    <col min="5635" max="5635" width="17.5" style="56" customWidth="1"/>
    <col min="5636" max="5636" width="43.75" style="56" customWidth="1"/>
    <col min="5637" max="5638" width="3.75" style="56" customWidth="1"/>
    <col min="5639" max="5639" width="13.75" style="56" customWidth="1"/>
    <col min="5640" max="5640" width="18.75" style="56" customWidth="1"/>
    <col min="5641" max="5888" width="9" style="56"/>
    <col min="5889" max="5889" width="3.625" style="56" customWidth="1"/>
    <col min="5890" max="5890" width="4.625" style="56" customWidth="1"/>
    <col min="5891" max="5891" width="17.5" style="56" customWidth="1"/>
    <col min="5892" max="5892" width="43.75" style="56" customWidth="1"/>
    <col min="5893" max="5894" width="3.75" style="56" customWidth="1"/>
    <col min="5895" max="5895" width="13.75" style="56" customWidth="1"/>
    <col min="5896" max="5896" width="18.75" style="56" customWidth="1"/>
    <col min="5897" max="6144" width="9" style="56"/>
    <col min="6145" max="6145" width="3.625" style="56" customWidth="1"/>
    <col min="6146" max="6146" width="4.625" style="56" customWidth="1"/>
    <col min="6147" max="6147" width="17.5" style="56" customWidth="1"/>
    <col min="6148" max="6148" width="43.75" style="56" customWidth="1"/>
    <col min="6149" max="6150" width="3.75" style="56" customWidth="1"/>
    <col min="6151" max="6151" width="13.75" style="56" customWidth="1"/>
    <col min="6152" max="6152" width="18.75" style="56" customWidth="1"/>
    <col min="6153" max="6400" width="9" style="56"/>
    <col min="6401" max="6401" width="3.625" style="56" customWidth="1"/>
    <col min="6402" max="6402" width="4.625" style="56" customWidth="1"/>
    <col min="6403" max="6403" width="17.5" style="56" customWidth="1"/>
    <col min="6404" max="6404" width="43.75" style="56" customWidth="1"/>
    <col min="6405" max="6406" width="3.75" style="56" customWidth="1"/>
    <col min="6407" max="6407" width="13.75" style="56" customWidth="1"/>
    <col min="6408" max="6408" width="18.75" style="56" customWidth="1"/>
    <col min="6409" max="6656" width="9" style="56"/>
    <col min="6657" max="6657" width="3.625" style="56" customWidth="1"/>
    <col min="6658" max="6658" width="4.625" style="56" customWidth="1"/>
    <col min="6659" max="6659" width="17.5" style="56" customWidth="1"/>
    <col min="6660" max="6660" width="43.75" style="56" customWidth="1"/>
    <col min="6661" max="6662" width="3.75" style="56" customWidth="1"/>
    <col min="6663" max="6663" width="13.75" style="56" customWidth="1"/>
    <col min="6664" max="6664" width="18.75" style="56" customWidth="1"/>
    <col min="6665" max="6912" width="9" style="56"/>
    <col min="6913" max="6913" width="3.625" style="56" customWidth="1"/>
    <col min="6914" max="6914" width="4.625" style="56" customWidth="1"/>
    <col min="6915" max="6915" width="17.5" style="56" customWidth="1"/>
    <col min="6916" max="6916" width="43.75" style="56" customWidth="1"/>
    <col min="6917" max="6918" width="3.75" style="56" customWidth="1"/>
    <col min="6919" max="6919" width="13.75" style="56" customWidth="1"/>
    <col min="6920" max="6920" width="18.75" style="56" customWidth="1"/>
    <col min="6921" max="7168" width="9" style="56"/>
    <col min="7169" max="7169" width="3.625" style="56" customWidth="1"/>
    <col min="7170" max="7170" width="4.625" style="56" customWidth="1"/>
    <col min="7171" max="7171" width="17.5" style="56" customWidth="1"/>
    <col min="7172" max="7172" width="43.75" style="56" customWidth="1"/>
    <col min="7173" max="7174" width="3.75" style="56" customWidth="1"/>
    <col min="7175" max="7175" width="13.75" style="56" customWidth="1"/>
    <col min="7176" max="7176" width="18.75" style="56" customWidth="1"/>
    <col min="7177" max="7424" width="9" style="56"/>
    <col min="7425" max="7425" width="3.625" style="56" customWidth="1"/>
    <col min="7426" max="7426" width="4.625" style="56" customWidth="1"/>
    <col min="7427" max="7427" width="17.5" style="56" customWidth="1"/>
    <col min="7428" max="7428" width="43.75" style="56" customWidth="1"/>
    <col min="7429" max="7430" width="3.75" style="56" customWidth="1"/>
    <col min="7431" max="7431" width="13.75" style="56" customWidth="1"/>
    <col min="7432" max="7432" width="18.75" style="56" customWidth="1"/>
    <col min="7433" max="7680" width="9" style="56"/>
    <col min="7681" max="7681" width="3.625" style="56" customWidth="1"/>
    <col min="7682" max="7682" width="4.625" style="56" customWidth="1"/>
    <col min="7683" max="7683" width="17.5" style="56" customWidth="1"/>
    <col min="7684" max="7684" width="43.75" style="56" customWidth="1"/>
    <col min="7685" max="7686" width="3.75" style="56" customWidth="1"/>
    <col min="7687" max="7687" width="13.75" style="56" customWidth="1"/>
    <col min="7688" max="7688" width="18.75" style="56" customWidth="1"/>
    <col min="7689" max="7936" width="9" style="56"/>
    <col min="7937" max="7937" width="3.625" style="56" customWidth="1"/>
    <col min="7938" max="7938" width="4.625" style="56" customWidth="1"/>
    <col min="7939" max="7939" width="17.5" style="56" customWidth="1"/>
    <col min="7940" max="7940" width="43.75" style="56" customWidth="1"/>
    <col min="7941" max="7942" width="3.75" style="56" customWidth="1"/>
    <col min="7943" max="7943" width="13.75" style="56" customWidth="1"/>
    <col min="7944" max="7944" width="18.75" style="56" customWidth="1"/>
    <col min="7945" max="8192" width="9" style="56"/>
    <col min="8193" max="8193" width="3.625" style="56" customWidth="1"/>
    <col min="8194" max="8194" width="4.625" style="56" customWidth="1"/>
    <col min="8195" max="8195" width="17.5" style="56" customWidth="1"/>
    <col min="8196" max="8196" width="43.75" style="56" customWidth="1"/>
    <col min="8197" max="8198" width="3.75" style="56" customWidth="1"/>
    <col min="8199" max="8199" width="13.75" style="56" customWidth="1"/>
    <col min="8200" max="8200" width="18.75" style="56" customWidth="1"/>
    <col min="8201" max="8448" width="9" style="56"/>
    <col min="8449" max="8449" width="3.625" style="56" customWidth="1"/>
    <col min="8450" max="8450" width="4.625" style="56" customWidth="1"/>
    <col min="8451" max="8451" width="17.5" style="56" customWidth="1"/>
    <col min="8452" max="8452" width="43.75" style="56" customWidth="1"/>
    <col min="8453" max="8454" width="3.75" style="56" customWidth="1"/>
    <col min="8455" max="8455" width="13.75" style="56" customWidth="1"/>
    <col min="8456" max="8456" width="18.75" style="56" customWidth="1"/>
    <col min="8457" max="8704" width="9" style="56"/>
    <col min="8705" max="8705" width="3.625" style="56" customWidth="1"/>
    <col min="8706" max="8706" width="4.625" style="56" customWidth="1"/>
    <col min="8707" max="8707" width="17.5" style="56" customWidth="1"/>
    <col min="8708" max="8708" width="43.75" style="56" customWidth="1"/>
    <col min="8709" max="8710" width="3.75" style="56" customWidth="1"/>
    <col min="8711" max="8711" width="13.75" style="56" customWidth="1"/>
    <col min="8712" max="8712" width="18.75" style="56" customWidth="1"/>
    <col min="8713" max="8960" width="9" style="56"/>
    <col min="8961" max="8961" width="3.625" style="56" customWidth="1"/>
    <col min="8962" max="8962" width="4.625" style="56" customWidth="1"/>
    <col min="8963" max="8963" width="17.5" style="56" customWidth="1"/>
    <col min="8964" max="8964" width="43.75" style="56" customWidth="1"/>
    <col min="8965" max="8966" width="3.75" style="56" customWidth="1"/>
    <col min="8967" max="8967" width="13.75" style="56" customWidth="1"/>
    <col min="8968" max="8968" width="18.75" style="56" customWidth="1"/>
    <col min="8969" max="9216" width="9" style="56"/>
    <col min="9217" max="9217" width="3.625" style="56" customWidth="1"/>
    <col min="9218" max="9218" width="4.625" style="56" customWidth="1"/>
    <col min="9219" max="9219" width="17.5" style="56" customWidth="1"/>
    <col min="9220" max="9220" width="43.75" style="56" customWidth="1"/>
    <col min="9221" max="9222" width="3.75" style="56" customWidth="1"/>
    <col min="9223" max="9223" width="13.75" style="56" customWidth="1"/>
    <col min="9224" max="9224" width="18.75" style="56" customWidth="1"/>
    <col min="9225" max="9472" width="9" style="56"/>
    <col min="9473" max="9473" width="3.625" style="56" customWidth="1"/>
    <col min="9474" max="9474" width="4.625" style="56" customWidth="1"/>
    <col min="9475" max="9475" width="17.5" style="56" customWidth="1"/>
    <col min="9476" max="9476" width="43.75" style="56" customWidth="1"/>
    <col min="9477" max="9478" width="3.75" style="56" customWidth="1"/>
    <col min="9479" max="9479" width="13.75" style="56" customWidth="1"/>
    <col min="9480" max="9480" width="18.75" style="56" customWidth="1"/>
    <col min="9481" max="9728" width="9" style="56"/>
    <col min="9729" max="9729" width="3.625" style="56" customWidth="1"/>
    <col min="9730" max="9730" width="4.625" style="56" customWidth="1"/>
    <col min="9731" max="9731" width="17.5" style="56" customWidth="1"/>
    <col min="9732" max="9732" width="43.75" style="56" customWidth="1"/>
    <col min="9733" max="9734" width="3.75" style="56" customWidth="1"/>
    <col min="9735" max="9735" width="13.75" style="56" customWidth="1"/>
    <col min="9736" max="9736" width="18.75" style="56" customWidth="1"/>
    <col min="9737" max="9984" width="9" style="56"/>
    <col min="9985" max="9985" width="3.625" style="56" customWidth="1"/>
    <col min="9986" max="9986" width="4.625" style="56" customWidth="1"/>
    <col min="9987" max="9987" width="17.5" style="56" customWidth="1"/>
    <col min="9988" max="9988" width="43.75" style="56" customWidth="1"/>
    <col min="9989" max="9990" width="3.75" style="56" customWidth="1"/>
    <col min="9991" max="9991" width="13.75" style="56" customWidth="1"/>
    <col min="9992" max="9992" width="18.75" style="56" customWidth="1"/>
    <col min="9993" max="10240" width="9" style="56"/>
    <col min="10241" max="10241" width="3.625" style="56" customWidth="1"/>
    <col min="10242" max="10242" width="4.625" style="56" customWidth="1"/>
    <col min="10243" max="10243" width="17.5" style="56" customWidth="1"/>
    <col min="10244" max="10244" width="43.75" style="56" customWidth="1"/>
    <col min="10245" max="10246" width="3.75" style="56" customWidth="1"/>
    <col min="10247" max="10247" width="13.75" style="56" customWidth="1"/>
    <col min="10248" max="10248" width="18.75" style="56" customWidth="1"/>
    <col min="10249" max="10496" width="9" style="56"/>
    <col min="10497" max="10497" width="3.625" style="56" customWidth="1"/>
    <col min="10498" max="10498" width="4.625" style="56" customWidth="1"/>
    <col min="10499" max="10499" width="17.5" style="56" customWidth="1"/>
    <col min="10500" max="10500" width="43.75" style="56" customWidth="1"/>
    <col min="10501" max="10502" width="3.75" style="56" customWidth="1"/>
    <col min="10503" max="10503" width="13.75" style="56" customWidth="1"/>
    <col min="10504" max="10504" width="18.75" style="56" customWidth="1"/>
    <col min="10505" max="10752" width="9" style="56"/>
    <col min="10753" max="10753" width="3.625" style="56" customWidth="1"/>
    <col min="10754" max="10754" width="4.625" style="56" customWidth="1"/>
    <col min="10755" max="10755" width="17.5" style="56" customWidth="1"/>
    <col min="10756" max="10756" width="43.75" style="56" customWidth="1"/>
    <col min="10757" max="10758" width="3.75" style="56" customWidth="1"/>
    <col min="10759" max="10759" width="13.75" style="56" customWidth="1"/>
    <col min="10760" max="10760" width="18.75" style="56" customWidth="1"/>
    <col min="10761" max="11008" width="9" style="56"/>
    <col min="11009" max="11009" width="3.625" style="56" customWidth="1"/>
    <col min="11010" max="11010" width="4.625" style="56" customWidth="1"/>
    <col min="11011" max="11011" width="17.5" style="56" customWidth="1"/>
    <col min="11012" max="11012" width="43.75" style="56" customWidth="1"/>
    <col min="11013" max="11014" width="3.75" style="56" customWidth="1"/>
    <col min="11015" max="11015" width="13.75" style="56" customWidth="1"/>
    <col min="11016" max="11016" width="18.75" style="56" customWidth="1"/>
    <col min="11017" max="11264" width="9" style="56"/>
    <col min="11265" max="11265" width="3.625" style="56" customWidth="1"/>
    <col min="11266" max="11266" width="4.625" style="56" customWidth="1"/>
    <col min="11267" max="11267" width="17.5" style="56" customWidth="1"/>
    <col min="11268" max="11268" width="43.75" style="56" customWidth="1"/>
    <col min="11269" max="11270" width="3.75" style="56" customWidth="1"/>
    <col min="11271" max="11271" width="13.75" style="56" customWidth="1"/>
    <col min="11272" max="11272" width="18.75" style="56" customWidth="1"/>
    <col min="11273" max="11520" width="9" style="56"/>
    <col min="11521" max="11521" width="3.625" style="56" customWidth="1"/>
    <col min="11522" max="11522" width="4.625" style="56" customWidth="1"/>
    <col min="11523" max="11523" width="17.5" style="56" customWidth="1"/>
    <col min="11524" max="11524" width="43.75" style="56" customWidth="1"/>
    <col min="11525" max="11526" width="3.75" style="56" customWidth="1"/>
    <col min="11527" max="11527" width="13.75" style="56" customWidth="1"/>
    <col min="11528" max="11528" width="18.75" style="56" customWidth="1"/>
    <col min="11529" max="11776" width="9" style="56"/>
    <col min="11777" max="11777" width="3.625" style="56" customWidth="1"/>
    <col min="11778" max="11778" width="4.625" style="56" customWidth="1"/>
    <col min="11779" max="11779" width="17.5" style="56" customWidth="1"/>
    <col min="11780" max="11780" width="43.75" style="56" customWidth="1"/>
    <col min="11781" max="11782" width="3.75" style="56" customWidth="1"/>
    <col min="11783" max="11783" width="13.75" style="56" customWidth="1"/>
    <col min="11784" max="11784" width="18.75" style="56" customWidth="1"/>
    <col min="11785" max="12032" width="9" style="56"/>
    <col min="12033" max="12033" width="3.625" style="56" customWidth="1"/>
    <col min="12034" max="12034" width="4.625" style="56" customWidth="1"/>
    <col min="12035" max="12035" width="17.5" style="56" customWidth="1"/>
    <col min="12036" max="12036" width="43.75" style="56" customWidth="1"/>
    <col min="12037" max="12038" width="3.75" style="56" customWidth="1"/>
    <col min="12039" max="12039" width="13.75" style="56" customWidth="1"/>
    <col min="12040" max="12040" width="18.75" style="56" customWidth="1"/>
    <col min="12041" max="12288" width="9" style="56"/>
    <col min="12289" max="12289" width="3.625" style="56" customWidth="1"/>
    <col min="12290" max="12290" width="4.625" style="56" customWidth="1"/>
    <col min="12291" max="12291" width="17.5" style="56" customWidth="1"/>
    <col min="12292" max="12292" width="43.75" style="56" customWidth="1"/>
    <col min="12293" max="12294" width="3.75" style="56" customWidth="1"/>
    <col min="12295" max="12295" width="13.75" style="56" customWidth="1"/>
    <col min="12296" max="12296" width="18.75" style="56" customWidth="1"/>
    <col min="12297" max="12544" width="9" style="56"/>
    <col min="12545" max="12545" width="3.625" style="56" customWidth="1"/>
    <col min="12546" max="12546" width="4.625" style="56" customWidth="1"/>
    <col min="12547" max="12547" width="17.5" style="56" customWidth="1"/>
    <col min="12548" max="12548" width="43.75" style="56" customWidth="1"/>
    <col min="12549" max="12550" width="3.75" style="56" customWidth="1"/>
    <col min="12551" max="12551" width="13.75" style="56" customWidth="1"/>
    <col min="12552" max="12552" width="18.75" style="56" customWidth="1"/>
    <col min="12553" max="12800" width="9" style="56"/>
    <col min="12801" max="12801" width="3.625" style="56" customWidth="1"/>
    <col min="12802" max="12802" width="4.625" style="56" customWidth="1"/>
    <col min="12803" max="12803" width="17.5" style="56" customWidth="1"/>
    <col min="12804" max="12804" width="43.75" style="56" customWidth="1"/>
    <col min="12805" max="12806" width="3.75" style="56" customWidth="1"/>
    <col min="12807" max="12807" width="13.75" style="56" customWidth="1"/>
    <col min="12808" max="12808" width="18.75" style="56" customWidth="1"/>
    <col min="12809" max="13056" width="9" style="56"/>
    <col min="13057" max="13057" width="3.625" style="56" customWidth="1"/>
    <col min="13058" max="13058" width="4.625" style="56" customWidth="1"/>
    <col min="13059" max="13059" width="17.5" style="56" customWidth="1"/>
    <col min="13060" max="13060" width="43.75" style="56" customWidth="1"/>
    <col min="13061" max="13062" width="3.75" style="56" customWidth="1"/>
    <col min="13063" max="13063" width="13.75" style="56" customWidth="1"/>
    <col min="13064" max="13064" width="18.75" style="56" customWidth="1"/>
    <col min="13065" max="13312" width="9" style="56"/>
    <col min="13313" max="13313" width="3.625" style="56" customWidth="1"/>
    <col min="13314" max="13314" width="4.625" style="56" customWidth="1"/>
    <col min="13315" max="13315" width="17.5" style="56" customWidth="1"/>
    <col min="13316" max="13316" width="43.75" style="56" customWidth="1"/>
    <col min="13317" max="13318" width="3.75" style="56" customWidth="1"/>
    <col min="13319" max="13319" width="13.75" style="56" customWidth="1"/>
    <col min="13320" max="13320" width="18.75" style="56" customWidth="1"/>
    <col min="13321" max="13568" width="9" style="56"/>
    <col min="13569" max="13569" width="3.625" style="56" customWidth="1"/>
    <col min="13570" max="13570" width="4.625" style="56" customWidth="1"/>
    <col min="13571" max="13571" width="17.5" style="56" customWidth="1"/>
    <col min="13572" max="13572" width="43.75" style="56" customWidth="1"/>
    <col min="13573" max="13574" width="3.75" style="56" customWidth="1"/>
    <col min="13575" max="13575" width="13.75" style="56" customWidth="1"/>
    <col min="13576" max="13576" width="18.75" style="56" customWidth="1"/>
    <col min="13577" max="13824" width="9" style="56"/>
    <col min="13825" max="13825" width="3.625" style="56" customWidth="1"/>
    <col min="13826" max="13826" width="4.625" style="56" customWidth="1"/>
    <col min="13827" max="13827" width="17.5" style="56" customWidth="1"/>
    <col min="13828" max="13828" width="43.75" style="56" customWidth="1"/>
    <col min="13829" max="13830" width="3.75" style="56" customWidth="1"/>
    <col min="13831" max="13831" width="13.75" style="56" customWidth="1"/>
    <col min="13832" max="13832" width="18.75" style="56" customWidth="1"/>
    <col min="13833" max="14080" width="9" style="56"/>
    <col min="14081" max="14081" width="3.625" style="56" customWidth="1"/>
    <col min="14082" max="14082" width="4.625" style="56" customWidth="1"/>
    <col min="14083" max="14083" width="17.5" style="56" customWidth="1"/>
    <col min="14084" max="14084" width="43.75" style="56" customWidth="1"/>
    <col min="14085" max="14086" width="3.75" style="56" customWidth="1"/>
    <col min="14087" max="14087" width="13.75" style="56" customWidth="1"/>
    <col min="14088" max="14088" width="18.75" style="56" customWidth="1"/>
    <col min="14089" max="14336" width="9" style="56"/>
    <col min="14337" max="14337" width="3.625" style="56" customWidth="1"/>
    <col min="14338" max="14338" width="4.625" style="56" customWidth="1"/>
    <col min="14339" max="14339" width="17.5" style="56" customWidth="1"/>
    <col min="14340" max="14340" width="43.75" style="56" customWidth="1"/>
    <col min="14341" max="14342" width="3.75" style="56" customWidth="1"/>
    <col min="14343" max="14343" width="13.75" style="56" customWidth="1"/>
    <col min="14344" max="14344" width="18.75" style="56" customWidth="1"/>
    <col min="14345" max="14592" width="9" style="56"/>
    <col min="14593" max="14593" width="3.625" style="56" customWidth="1"/>
    <col min="14594" max="14594" width="4.625" style="56" customWidth="1"/>
    <col min="14595" max="14595" width="17.5" style="56" customWidth="1"/>
    <col min="14596" max="14596" width="43.75" style="56" customWidth="1"/>
    <col min="14597" max="14598" width="3.75" style="56" customWidth="1"/>
    <col min="14599" max="14599" width="13.75" style="56" customWidth="1"/>
    <col min="14600" max="14600" width="18.75" style="56" customWidth="1"/>
    <col min="14601" max="14848" width="9" style="56"/>
    <col min="14849" max="14849" width="3.625" style="56" customWidth="1"/>
    <col min="14850" max="14850" width="4.625" style="56" customWidth="1"/>
    <col min="14851" max="14851" width="17.5" style="56" customWidth="1"/>
    <col min="14852" max="14852" width="43.75" style="56" customWidth="1"/>
    <col min="14853" max="14854" width="3.75" style="56" customWidth="1"/>
    <col min="14855" max="14855" width="13.75" style="56" customWidth="1"/>
    <col min="14856" max="14856" width="18.75" style="56" customWidth="1"/>
    <col min="14857" max="15104" width="9" style="56"/>
    <col min="15105" max="15105" width="3.625" style="56" customWidth="1"/>
    <col min="15106" max="15106" width="4.625" style="56" customWidth="1"/>
    <col min="15107" max="15107" width="17.5" style="56" customWidth="1"/>
    <col min="15108" max="15108" width="43.75" style="56" customWidth="1"/>
    <col min="15109" max="15110" width="3.75" style="56" customWidth="1"/>
    <col min="15111" max="15111" width="13.75" style="56" customWidth="1"/>
    <col min="15112" max="15112" width="18.75" style="56" customWidth="1"/>
    <col min="15113" max="15360" width="9" style="56"/>
    <col min="15361" max="15361" width="3.625" style="56" customWidth="1"/>
    <col min="15362" max="15362" width="4.625" style="56" customWidth="1"/>
    <col min="15363" max="15363" width="17.5" style="56" customWidth="1"/>
    <col min="15364" max="15364" width="43.75" style="56" customWidth="1"/>
    <col min="15365" max="15366" width="3.75" style="56" customWidth="1"/>
    <col min="15367" max="15367" width="13.75" style="56" customWidth="1"/>
    <col min="15368" max="15368" width="18.75" style="56" customWidth="1"/>
    <col min="15369" max="15616" width="9" style="56"/>
    <col min="15617" max="15617" width="3.625" style="56" customWidth="1"/>
    <col min="15618" max="15618" width="4.625" style="56" customWidth="1"/>
    <col min="15619" max="15619" width="17.5" style="56" customWidth="1"/>
    <col min="15620" max="15620" width="43.75" style="56" customWidth="1"/>
    <col min="15621" max="15622" width="3.75" style="56" customWidth="1"/>
    <col min="15623" max="15623" width="13.75" style="56" customWidth="1"/>
    <col min="15624" max="15624" width="18.75" style="56" customWidth="1"/>
    <col min="15625" max="15872" width="9" style="56"/>
    <col min="15873" max="15873" width="3.625" style="56" customWidth="1"/>
    <col min="15874" max="15874" width="4.625" style="56" customWidth="1"/>
    <col min="15875" max="15875" width="17.5" style="56" customWidth="1"/>
    <col min="15876" max="15876" width="43.75" style="56" customWidth="1"/>
    <col min="15877" max="15878" width="3.75" style="56" customWidth="1"/>
    <col min="15879" max="15879" width="13.75" style="56" customWidth="1"/>
    <col min="15880" max="15880" width="18.75" style="56" customWidth="1"/>
    <col min="15881" max="16128" width="9" style="56"/>
    <col min="16129" max="16129" width="3.625" style="56" customWidth="1"/>
    <col min="16130" max="16130" width="4.625" style="56" customWidth="1"/>
    <col min="16131" max="16131" width="17.5" style="56" customWidth="1"/>
    <col min="16132" max="16132" width="43.75" style="56" customWidth="1"/>
    <col min="16133" max="16134" width="3.75" style="56" customWidth="1"/>
    <col min="16135" max="16135" width="13.75" style="56" customWidth="1"/>
    <col min="16136" max="16136" width="18.75" style="56" customWidth="1"/>
    <col min="16137" max="16384" width="9" style="56"/>
  </cols>
  <sheetData>
    <row r="1" spans="1:8" ht="21.75" customHeight="1">
      <c r="A1" s="55" t="s">
        <v>369</v>
      </c>
      <c r="H1" s="56" t="s">
        <v>201</v>
      </c>
    </row>
    <row r="2" spans="1:8" ht="24" customHeight="1">
      <c r="A2" s="55"/>
      <c r="G2" s="25" t="s">
        <v>0</v>
      </c>
      <c r="H2" s="24">
        <f>山口大学様式1_治験計画の概要!F1</f>
        <v>0</v>
      </c>
    </row>
    <row r="3" spans="1:8" ht="9.9499999999999993" customHeight="1"/>
    <row r="4" spans="1:8" ht="24.95" customHeight="1">
      <c r="A4" s="286" t="s">
        <v>202</v>
      </c>
      <c r="B4" s="286"/>
      <c r="C4" s="286"/>
      <c r="D4" s="286"/>
      <c r="E4" s="286"/>
      <c r="F4" s="286"/>
      <c r="G4" s="286"/>
      <c r="H4" s="286"/>
    </row>
    <row r="5" spans="1:8" ht="13.7" customHeight="1">
      <c r="A5" s="57"/>
      <c r="B5" s="57"/>
      <c r="C5" s="57"/>
      <c r="D5" s="57"/>
      <c r="E5" s="57"/>
      <c r="F5" s="57"/>
      <c r="G5" s="57"/>
      <c r="H5" s="57" t="s">
        <v>203</v>
      </c>
    </row>
    <row r="6" spans="1:8" ht="30" customHeight="1">
      <c r="A6" s="279" t="s">
        <v>204</v>
      </c>
      <c r="B6" s="280"/>
      <c r="C6" s="281"/>
      <c r="D6" s="266" t="str">
        <f>山口大学様式1_治験計画の概要!D36</f>
        <v>○○科</v>
      </c>
      <c r="E6" s="267"/>
      <c r="F6" s="267"/>
      <c r="G6" s="267"/>
      <c r="H6" s="282"/>
    </row>
    <row r="7" spans="1:8" ht="30" customHeight="1">
      <c r="A7" s="279" t="s">
        <v>205</v>
      </c>
      <c r="B7" s="280"/>
      <c r="C7" s="281"/>
      <c r="D7" s="58" t="str">
        <f>山口大学様式1_治験計画の概要!F38</f>
        <v>教授</v>
      </c>
      <c r="E7" s="267" t="str">
        <f>山口大学様式1_治験計画の概要!H38</f>
        <v>山田　太郎</v>
      </c>
      <c r="F7" s="267"/>
      <c r="G7" s="267"/>
      <c r="H7" s="59"/>
    </row>
    <row r="8" spans="1:8" ht="30" customHeight="1">
      <c r="A8" s="279" t="s">
        <v>22</v>
      </c>
      <c r="B8" s="280"/>
      <c r="C8" s="281"/>
      <c r="D8" s="246">
        <f>山口大学様式1_治験計画の概要!C20</f>
        <v>0</v>
      </c>
      <c r="E8" s="247"/>
      <c r="F8" s="247"/>
      <c r="G8" s="247"/>
      <c r="H8" s="248"/>
    </row>
    <row r="9" spans="1:8" ht="30" customHeight="1">
      <c r="A9" s="279" t="s">
        <v>206</v>
      </c>
      <c r="B9" s="280"/>
      <c r="C9" s="281"/>
      <c r="D9" s="266">
        <f>山口大学様式1_治験計画の概要!C92</f>
        <v>0</v>
      </c>
      <c r="E9" s="267"/>
      <c r="F9" s="267"/>
      <c r="G9" s="267"/>
      <c r="H9" s="282"/>
    </row>
    <row r="10" spans="1:8" ht="30" customHeight="1">
      <c r="A10" s="283" t="s">
        <v>207</v>
      </c>
      <c r="B10" s="284"/>
      <c r="C10" s="285"/>
      <c r="D10" s="60" t="str">
        <f>山口大学様式1_治験計画の概要!D71</f>
        <v>年　　月　　日</v>
      </c>
      <c r="E10" s="61"/>
      <c r="F10" s="61"/>
      <c r="G10" s="61"/>
      <c r="H10" s="62"/>
    </row>
    <row r="11" spans="1:8" ht="30" customHeight="1">
      <c r="A11" s="279" t="s">
        <v>208</v>
      </c>
      <c r="B11" s="280"/>
      <c r="C11" s="281"/>
      <c r="D11" s="60" t="str">
        <f>山口大学様式1_治験計画の概要!D72</f>
        <v>年　　月　　日</v>
      </c>
      <c r="E11" s="61"/>
      <c r="F11" s="61"/>
      <c r="G11" s="61"/>
      <c r="H11" s="62"/>
    </row>
    <row r="12" spans="1:8" ht="12.95" customHeight="1">
      <c r="D12" s="63"/>
      <c r="E12" s="63"/>
      <c r="F12" s="63"/>
      <c r="G12" s="64"/>
      <c r="H12" s="64"/>
    </row>
    <row r="13" spans="1:8" ht="30" customHeight="1">
      <c r="A13" s="65" t="s">
        <v>209</v>
      </c>
    </row>
    <row r="14" spans="1:8" ht="27.75" customHeight="1">
      <c r="A14" s="66" t="s">
        <v>1</v>
      </c>
      <c r="B14" s="269" t="s">
        <v>210</v>
      </c>
      <c r="C14" s="270"/>
      <c r="D14" s="67" t="s">
        <v>211</v>
      </c>
      <c r="E14" s="261" t="s">
        <v>212</v>
      </c>
      <c r="F14" s="262"/>
      <c r="G14" s="263"/>
      <c r="H14" s="68" t="s">
        <v>213</v>
      </c>
    </row>
    <row r="15" spans="1:8" ht="27.75" customHeight="1">
      <c r="A15" s="268" t="s">
        <v>214</v>
      </c>
      <c r="B15" s="25" t="s">
        <v>215</v>
      </c>
      <c r="C15" s="59" t="s">
        <v>216</v>
      </c>
      <c r="D15" s="69" t="s">
        <v>370</v>
      </c>
      <c r="E15" s="70"/>
      <c r="F15" s="71"/>
      <c r="G15" s="72">
        <v>60000</v>
      </c>
      <c r="H15" s="24"/>
    </row>
    <row r="16" spans="1:8" ht="27.75" customHeight="1">
      <c r="A16" s="264"/>
      <c r="B16" s="25" t="s">
        <v>217</v>
      </c>
      <c r="C16" s="59" t="s">
        <v>218</v>
      </c>
      <c r="D16" s="73" t="s">
        <v>371</v>
      </c>
      <c r="E16" s="70"/>
      <c r="F16" s="71"/>
      <c r="G16" s="72">
        <v>60000</v>
      </c>
      <c r="H16" s="24"/>
    </row>
    <row r="17" spans="1:8" ht="27.75" customHeight="1">
      <c r="A17" s="264"/>
      <c r="B17" s="25" t="s">
        <v>372</v>
      </c>
      <c r="C17" s="59" t="s">
        <v>373</v>
      </c>
      <c r="D17" s="73" t="s">
        <v>374</v>
      </c>
      <c r="E17" s="70"/>
      <c r="F17" s="71"/>
      <c r="G17" s="72">
        <v>150000</v>
      </c>
      <c r="H17" s="24"/>
    </row>
    <row r="18" spans="1:8" ht="27.75" customHeight="1">
      <c r="A18" s="264"/>
      <c r="B18" s="25" t="s">
        <v>375</v>
      </c>
      <c r="C18" s="59" t="s">
        <v>376</v>
      </c>
      <c r="D18" s="73" t="s">
        <v>377</v>
      </c>
      <c r="E18" s="70"/>
      <c r="F18" s="71"/>
      <c r="G18" s="72">
        <v>156000</v>
      </c>
      <c r="H18" s="24"/>
    </row>
    <row r="19" spans="1:8" ht="27.75" customHeight="1">
      <c r="A19" s="264"/>
      <c r="B19" s="25" t="s">
        <v>225</v>
      </c>
      <c r="C19" s="59" t="s">
        <v>219</v>
      </c>
      <c r="D19" s="73" t="s">
        <v>220</v>
      </c>
      <c r="E19" s="70"/>
      <c r="F19" s="71"/>
      <c r="G19" s="72">
        <v>100000</v>
      </c>
      <c r="H19" s="24"/>
    </row>
    <row r="20" spans="1:8" ht="27.75" customHeight="1">
      <c r="A20" s="264"/>
      <c r="B20" s="25" t="s">
        <v>228</v>
      </c>
      <c r="C20" s="59" t="s">
        <v>222</v>
      </c>
      <c r="D20" s="69" t="s">
        <v>223</v>
      </c>
      <c r="E20" s="74" t="s">
        <v>224</v>
      </c>
      <c r="F20" s="75" t="str">
        <f>'山口大学様式4-6_治験薬管理費ポイント算出表－体外診断薬－'!Q15</f>
        <v/>
      </c>
      <c r="G20" s="76" t="e">
        <f>$F$20*1000</f>
        <v>#VALUE!</v>
      </c>
      <c r="H20" s="24"/>
    </row>
    <row r="21" spans="1:8" ht="27.75" customHeight="1">
      <c r="A21" s="264"/>
      <c r="B21" s="25" t="s">
        <v>233</v>
      </c>
      <c r="C21" s="59" t="s">
        <v>226</v>
      </c>
      <c r="D21" s="73" t="s">
        <v>227</v>
      </c>
      <c r="E21" s="70"/>
      <c r="F21" s="77"/>
      <c r="G21" s="72">
        <v>0</v>
      </c>
      <c r="H21" s="78"/>
    </row>
    <row r="22" spans="1:8" ht="27.75" customHeight="1">
      <c r="A22" s="264"/>
      <c r="B22" s="271" t="s">
        <v>381</v>
      </c>
      <c r="C22" s="274" t="s">
        <v>229</v>
      </c>
      <c r="D22" s="79" t="s">
        <v>230</v>
      </c>
      <c r="E22" s="70"/>
      <c r="F22" s="77"/>
      <c r="G22" s="72">
        <v>40000</v>
      </c>
      <c r="H22" s="78"/>
    </row>
    <row r="23" spans="1:8" ht="27.75" customHeight="1">
      <c r="A23" s="264"/>
      <c r="B23" s="272"/>
      <c r="C23" s="275"/>
      <c r="D23" s="80" t="s">
        <v>231</v>
      </c>
      <c r="E23" s="74" t="s">
        <v>232</v>
      </c>
      <c r="F23" s="81">
        <f>山口大学様式1_治験計画の概要!F79</f>
        <v>0</v>
      </c>
      <c r="G23" s="76">
        <f>$F$23*6000</f>
        <v>0</v>
      </c>
      <c r="H23" s="78"/>
    </row>
    <row r="24" spans="1:8" ht="27.75" customHeight="1">
      <c r="A24" s="264"/>
      <c r="B24" s="273"/>
      <c r="C24" s="276"/>
      <c r="D24" s="80" t="s">
        <v>393</v>
      </c>
      <c r="E24" s="114"/>
      <c r="F24" s="161"/>
      <c r="G24" s="162"/>
      <c r="H24" s="78"/>
    </row>
    <row r="25" spans="1:8" ht="27.75" customHeight="1">
      <c r="A25" s="264"/>
      <c r="B25" s="271" t="s">
        <v>382</v>
      </c>
      <c r="C25" s="277" t="s">
        <v>378</v>
      </c>
      <c r="D25" s="80" t="s">
        <v>379</v>
      </c>
      <c r="E25" s="114"/>
      <c r="F25" s="161"/>
      <c r="G25" s="162"/>
      <c r="H25" s="78"/>
    </row>
    <row r="26" spans="1:8" ht="27.75" customHeight="1">
      <c r="A26" s="264"/>
      <c r="B26" s="273"/>
      <c r="C26" s="278"/>
      <c r="D26" s="80" t="s">
        <v>380</v>
      </c>
      <c r="E26" s="114"/>
      <c r="F26" s="161"/>
      <c r="G26" s="162"/>
      <c r="H26" s="78"/>
    </row>
    <row r="27" spans="1:8" ht="27.75" customHeight="1">
      <c r="A27" s="264"/>
      <c r="B27" s="25" t="s">
        <v>383</v>
      </c>
      <c r="C27" s="59" t="s">
        <v>234</v>
      </c>
      <c r="D27" s="73" t="s">
        <v>384</v>
      </c>
      <c r="E27" s="70"/>
      <c r="F27" s="71"/>
      <c r="G27" s="72" t="e">
        <f>SUM(G15:G26)*0.2</f>
        <v>#VALUE!</v>
      </c>
      <c r="H27" s="78"/>
    </row>
    <row r="28" spans="1:8" ht="31.5" customHeight="1">
      <c r="A28" s="264"/>
      <c r="B28" s="25" t="s">
        <v>385</v>
      </c>
      <c r="C28" s="163" t="s">
        <v>386</v>
      </c>
      <c r="D28" s="164" t="s">
        <v>387</v>
      </c>
      <c r="E28" s="165"/>
      <c r="F28" s="166"/>
      <c r="G28" s="167"/>
      <c r="H28" s="168" t="s">
        <v>388</v>
      </c>
    </row>
    <row r="29" spans="1:8" ht="27.75" customHeight="1">
      <c r="A29" s="265"/>
      <c r="B29" s="82" t="s">
        <v>235</v>
      </c>
      <c r="C29" s="83" t="s">
        <v>236</v>
      </c>
      <c r="D29" s="73" t="s">
        <v>389</v>
      </c>
      <c r="E29" s="70"/>
      <c r="F29" s="71"/>
      <c r="G29" s="72" t="e">
        <f>SUM(G15:G28)</f>
        <v>#VALUE!</v>
      </c>
      <c r="H29" s="24"/>
    </row>
    <row r="30" spans="1:8" ht="27.75" customHeight="1">
      <c r="A30" s="84" t="s">
        <v>237</v>
      </c>
      <c r="B30" s="82" t="s">
        <v>238</v>
      </c>
      <c r="C30" s="85" t="s">
        <v>237</v>
      </c>
      <c r="D30" s="73" t="s">
        <v>239</v>
      </c>
      <c r="E30" s="70"/>
      <c r="F30" s="71"/>
      <c r="G30" s="72" t="e">
        <f>ROUNDUP(G29*0.3,0)</f>
        <v>#VALUE!</v>
      </c>
      <c r="H30" s="86"/>
    </row>
    <row r="31" spans="1:8" ht="27.75" customHeight="1">
      <c r="A31" s="266" t="s">
        <v>240</v>
      </c>
      <c r="B31" s="267"/>
      <c r="C31" s="267"/>
      <c r="D31" s="54" t="s">
        <v>241</v>
      </c>
      <c r="E31" s="70"/>
      <c r="F31" s="71"/>
      <c r="G31" s="72" t="e">
        <f>G29+G30</f>
        <v>#VALUE!</v>
      </c>
      <c r="H31" s="24"/>
    </row>
    <row r="32" spans="1:8" ht="27.75" customHeight="1">
      <c r="A32" s="266" t="s">
        <v>242</v>
      </c>
      <c r="B32" s="267"/>
      <c r="C32" s="267"/>
      <c r="D32" s="87" t="s">
        <v>243</v>
      </c>
      <c r="E32" s="70"/>
      <c r="F32" s="71"/>
      <c r="G32" s="72" t="e">
        <f>ROUNDDOWN(G31*1.1,0)</f>
        <v>#VALUE!</v>
      </c>
      <c r="H32" s="24"/>
    </row>
    <row r="33" spans="1:8" ht="12.95" customHeight="1">
      <c r="D33" s="63"/>
      <c r="E33" s="63"/>
      <c r="F33" s="63"/>
      <c r="G33" s="64"/>
      <c r="H33" s="64"/>
    </row>
    <row r="34" spans="1:8" ht="30" customHeight="1">
      <c r="A34" s="65" t="s">
        <v>244</v>
      </c>
    </row>
    <row r="35" spans="1:8" ht="27.75" customHeight="1">
      <c r="A35" s="66" t="s">
        <v>1</v>
      </c>
      <c r="B35" s="269" t="s">
        <v>210</v>
      </c>
      <c r="C35" s="270"/>
      <c r="D35" s="67" t="s">
        <v>211</v>
      </c>
      <c r="E35" s="261" t="s">
        <v>212</v>
      </c>
      <c r="F35" s="262"/>
      <c r="G35" s="263"/>
      <c r="H35" s="68" t="s">
        <v>213</v>
      </c>
    </row>
    <row r="36" spans="1:8" ht="27.75" customHeight="1">
      <c r="A36" s="264" t="s">
        <v>214</v>
      </c>
      <c r="B36" s="25" t="s">
        <v>245</v>
      </c>
      <c r="C36" s="59" t="s">
        <v>218</v>
      </c>
      <c r="D36" s="73" t="s">
        <v>371</v>
      </c>
      <c r="E36" s="70"/>
      <c r="F36" s="71"/>
      <c r="G36" s="72">
        <v>60000</v>
      </c>
      <c r="H36" s="24"/>
    </row>
    <row r="37" spans="1:8" ht="27.75" customHeight="1">
      <c r="A37" s="264"/>
      <c r="B37" s="25" t="s">
        <v>217</v>
      </c>
      <c r="C37" s="59" t="s">
        <v>390</v>
      </c>
      <c r="D37" s="73" t="s">
        <v>371</v>
      </c>
      <c r="E37" s="70"/>
      <c r="F37" s="71"/>
      <c r="G37" s="72">
        <v>60000</v>
      </c>
      <c r="H37" s="24"/>
    </row>
    <row r="38" spans="1:8" ht="27.75" customHeight="1">
      <c r="A38" s="264"/>
      <c r="B38" s="25" t="s">
        <v>372</v>
      </c>
      <c r="C38" s="59" t="s">
        <v>376</v>
      </c>
      <c r="D38" s="73" t="s">
        <v>377</v>
      </c>
      <c r="E38" s="70"/>
      <c r="F38" s="71"/>
      <c r="G38" s="72">
        <v>156000</v>
      </c>
      <c r="H38" s="24"/>
    </row>
    <row r="39" spans="1:8" ht="27.75" customHeight="1">
      <c r="A39" s="264"/>
      <c r="B39" s="25" t="s">
        <v>221</v>
      </c>
      <c r="C39" s="59" t="s">
        <v>219</v>
      </c>
      <c r="D39" s="73" t="s">
        <v>220</v>
      </c>
      <c r="E39" s="70"/>
      <c r="F39" s="71"/>
      <c r="G39" s="72">
        <v>100000</v>
      </c>
      <c r="H39" s="24"/>
    </row>
    <row r="40" spans="1:8" ht="27.75" customHeight="1">
      <c r="A40" s="264"/>
      <c r="B40" s="25" t="s">
        <v>225</v>
      </c>
      <c r="C40" s="59" t="s">
        <v>222</v>
      </c>
      <c r="D40" s="69" t="s">
        <v>223</v>
      </c>
      <c r="E40" s="74" t="s">
        <v>247</v>
      </c>
      <c r="F40" s="75" t="str">
        <f>'山口大学様式4-6_治験薬管理費ポイント算出表－体外診断薬－'!Q15</f>
        <v/>
      </c>
      <c r="G40" s="76" t="e">
        <f>$F$20*1000</f>
        <v>#VALUE!</v>
      </c>
      <c r="H40" s="24"/>
    </row>
    <row r="41" spans="1:8" ht="27.75" customHeight="1">
      <c r="A41" s="264"/>
      <c r="B41" s="25" t="s">
        <v>228</v>
      </c>
      <c r="C41" s="59" t="s">
        <v>226</v>
      </c>
      <c r="D41" s="73" t="s">
        <v>227</v>
      </c>
      <c r="E41" s="70"/>
      <c r="F41" s="71"/>
      <c r="G41" s="72">
        <v>0</v>
      </c>
      <c r="H41" s="78"/>
    </row>
    <row r="42" spans="1:8" ht="27.75" customHeight="1">
      <c r="A42" s="264"/>
      <c r="B42" s="271" t="s">
        <v>233</v>
      </c>
      <c r="C42" s="274" t="s">
        <v>229</v>
      </c>
      <c r="D42" s="79" t="s">
        <v>230</v>
      </c>
      <c r="E42" s="70"/>
      <c r="F42" s="71"/>
      <c r="G42" s="72">
        <v>40000</v>
      </c>
      <c r="H42" s="78"/>
    </row>
    <row r="43" spans="1:8" ht="27.75" customHeight="1">
      <c r="A43" s="264"/>
      <c r="B43" s="273"/>
      <c r="C43" s="276"/>
      <c r="D43" s="79" t="s">
        <v>393</v>
      </c>
      <c r="E43" s="70"/>
      <c r="F43" s="71"/>
      <c r="G43" s="72"/>
      <c r="H43" s="78"/>
    </row>
    <row r="44" spans="1:8" ht="27.75" customHeight="1">
      <c r="A44" s="264"/>
      <c r="B44" s="25" t="s">
        <v>381</v>
      </c>
      <c r="C44" s="59" t="s">
        <v>234</v>
      </c>
      <c r="D44" s="73" t="s">
        <v>391</v>
      </c>
      <c r="E44" s="70"/>
      <c r="F44" s="71"/>
      <c r="G44" s="72" t="e">
        <f>SUM(G36:G43)*0.2</f>
        <v>#VALUE!</v>
      </c>
      <c r="H44" s="78"/>
    </row>
    <row r="45" spans="1:8" ht="27.75" customHeight="1">
      <c r="A45" s="265"/>
      <c r="B45" s="82" t="s">
        <v>248</v>
      </c>
      <c r="C45" s="83" t="s">
        <v>236</v>
      </c>
      <c r="D45" s="73" t="s">
        <v>392</v>
      </c>
      <c r="E45" s="70"/>
      <c r="F45" s="71"/>
      <c r="G45" s="72" t="e">
        <f>SUM(G36:G44)</f>
        <v>#VALUE!</v>
      </c>
      <c r="H45" s="24"/>
    </row>
    <row r="46" spans="1:8" ht="27.75" customHeight="1">
      <c r="A46" s="84" t="s">
        <v>237</v>
      </c>
      <c r="B46" s="82" t="s">
        <v>249</v>
      </c>
      <c r="C46" s="85" t="s">
        <v>237</v>
      </c>
      <c r="D46" s="73" t="s">
        <v>250</v>
      </c>
      <c r="E46" s="70"/>
      <c r="F46" s="71"/>
      <c r="G46" s="72" t="e">
        <f>ROUNDUP(G45*0.3,0)</f>
        <v>#VALUE!</v>
      </c>
      <c r="H46" s="86"/>
    </row>
    <row r="47" spans="1:8" ht="27.75" customHeight="1">
      <c r="A47" s="266" t="s">
        <v>240</v>
      </c>
      <c r="B47" s="267"/>
      <c r="C47" s="267"/>
      <c r="D47" s="54" t="s">
        <v>251</v>
      </c>
      <c r="E47" s="70"/>
      <c r="F47" s="71"/>
      <c r="G47" s="72" t="e">
        <f>SUM(G45:G46)</f>
        <v>#VALUE!</v>
      </c>
      <c r="H47" s="24"/>
    </row>
    <row r="48" spans="1:8" ht="27.75" customHeight="1">
      <c r="A48" s="266" t="s">
        <v>242</v>
      </c>
      <c r="B48" s="267"/>
      <c r="C48" s="267"/>
      <c r="D48" s="87" t="s">
        <v>252</v>
      </c>
      <c r="E48" s="70"/>
      <c r="F48" s="71"/>
      <c r="G48" s="72" t="e">
        <f>ROUNDDOWN(G47*1.1,0)</f>
        <v>#VALUE!</v>
      </c>
      <c r="H48" s="24"/>
    </row>
    <row r="49" spans="1:1">
      <c r="A49" s="56" t="s">
        <v>253</v>
      </c>
    </row>
  </sheetData>
  <mergeCells count="27">
    <mergeCell ref="A8:C8"/>
    <mergeCell ref="D8:H8"/>
    <mergeCell ref="A4:H4"/>
    <mergeCell ref="A6:C6"/>
    <mergeCell ref="D6:H6"/>
    <mergeCell ref="A7:C7"/>
    <mergeCell ref="E7:G7"/>
    <mergeCell ref="A9:C9"/>
    <mergeCell ref="D9:H9"/>
    <mergeCell ref="A10:C10"/>
    <mergeCell ref="A11:C11"/>
    <mergeCell ref="B14:C14"/>
    <mergeCell ref="E14:G14"/>
    <mergeCell ref="E35:G35"/>
    <mergeCell ref="A36:A45"/>
    <mergeCell ref="A47:C47"/>
    <mergeCell ref="A48:C48"/>
    <mergeCell ref="A15:A29"/>
    <mergeCell ref="A31:C31"/>
    <mergeCell ref="A32:C32"/>
    <mergeCell ref="B35:C35"/>
    <mergeCell ref="B22:B24"/>
    <mergeCell ref="C22:C24"/>
    <mergeCell ref="B25:B26"/>
    <mergeCell ref="C25:C26"/>
    <mergeCell ref="B42:B43"/>
    <mergeCell ref="C42:C43"/>
  </mergeCells>
  <phoneticPr fontId="3"/>
  <printOptions horizontalCentered="1"/>
  <pageMargins left="0.70866141732283472" right="0.70866141732283472" top="0.74803149606299213" bottom="0.74803149606299213" header="0.31496062992125984" footer="0.31496062992125984"/>
  <pageSetup paperSize="9" scale="5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tabSelected="1" view="pageBreakPreview" topLeftCell="A39" zoomScaleNormal="100" zoomScaleSheetLayoutView="100" workbookViewId="0">
      <selection activeCell="D53" sqref="D53"/>
    </sheetView>
  </sheetViews>
  <sheetFormatPr defaultRowHeight="15.75"/>
  <cols>
    <col min="1" max="2" width="3.125" style="56" customWidth="1"/>
    <col min="3" max="3" width="17.5" style="56" customWidth="1"/>
    <col min="4" max="4" width="43.75" style="56" customWidth="1"/>
    <col min="5" max="6" width="3.75" style="56" customWidth="1"/>
    <col min="7" max="7" width="13.75" style="56" customWidth="1"/>
    <col min="8" max="8" width="18.75" style="56" customWidth="1"/>
    <col min="9" max="256" width="9" style="56"/>
    <col min="257" max="258" width="3.125" style="56" customWidth="1"/>
    <col min="259" max="259" width="17.5" style="56" customWidth="1"/>
    <col min="260" max="260" width="43.75" style="56" customWidth="1"/>
    <col min="261" max="262" width="3.75" style="56" customWidth="1"/>
    <col min="263" max="263" width="13.75" style="56" customWidth="1"/>
    <col min="264" max="264" width="18.75" style="56" customWidth="1"/>
    <col min="265" max="512" width="9" style="56"/>
    <col min="513" max="514" width="3.125" style="56" customWidth="1"/>
    <col min="515" max="515" width="17.5" style="56" customWidth="1"/>
    <col min="516" max="516" width="43.75" style="56" customWidth="1"/>
    <col min="517" max="518" width="3.75" style="56" customWidth="1"/>
    <col min="519" max="519" width="13.75" style="56" customWidth="1"/>
    <col min="520" max="520" width="18.75" style="56" customWidth="1"/>
    <col min="521" max="768" width="9" style="56"/>
    <col min="769" max="770" width="3.125" style="56" customWidth="1"/>
    <col min="771" max="771" width="17.5" style="56" customWidth="1"/>
    <col min="772" max="772" width="43.75" style="56" customWidth="1"/>
    <col min="773" max="774" width="3.75" style="56" customWidth="1"/>
    <col min="775" max="775" width="13.75" style="56" customWidth="1"/>
    <col min="776" max="776" width="18.75" style="56" customWidth="1"/>
    <col min="777" max="1024" width="9" style="56"/>
    <col min="1025" max="1026" width="3.125" style="56" customWidth="1"/>
    <col min="1027" max="1027" width="17.5" style="56" customWidth="1"/>
    <col min="1028" max="1028" width="43.75" style="56" customWidth="1"/>
    <col min="1029" max="1030" width="3.75" style="56" customWidth="1"/>
    <col min="1031" max="1031" width="13.75" style="56" customWidth="1"/>
    <col min="1032" max="1032" width="18.75" style="56" customWidth="1"/>
    <col min="1033" max="1280" width="9" style="56"/>
    <col min="1281" max="1282" width="3.125" style="56" customWidth="1"/>
    <col min="1283" max="1283" width="17.5" style="56" customWidth="1"/>
    <col min="1284" max="1284" width="43.75" style="56" customWidth="1"/>
    <col min="1285" max="1286" width="3.75" style="56" customWidth="1"/>
    <col min="1287" max="1287" width="13.75" style="56" customWidth="1"/>
    <col min="1288" max="1288" width="18.75" style="56" customWidth="1"/>
    <col min="1289" max="1536" width="9" style="56"/>
    <col min="1537" max="1538" width="3.125" style="56" customWidth="1"/>
    <col min="1539" max="1539" width="17.5" style="56" customWidth="1"/>
    <col min="1540" max="1540" width="43.75" style="56" customWidth="1"/>
    <col min="1541" max="1542" width="3.75" style="56" customWidth="1"/>
    <col min="1543" max="1543" width="13.75" style="56" customWidth="1"/>
    <col min="1544" max="1544" width="18.75" style="56" customWidth="1"/>
    <col min="1545" max="1792" width="9" style="56"/>
    <col min="1793" max="1794" width="3.125" style="56" customWidth="1"/>
    <col min="1795" max="1795" width="17.5" style="56" customWidth="1"/>
    <col min="1796" max="1796" width="43.75" style="56" customWidth="1"/>
    <col min="1797" max="1798" width="3.75" style="56" customWidth="1"/>
    <col min="1799" max="1799" width="13.75" style="56" customWidth="1"/>
    <col min="1800" max="1800" width="18.75" style="56" customWidth="1"/>
    <col min="1801" max="2048" width="9" style="56"/>
    <col min="2049" max="2050" width="3.125" style="56" customWidth="1"/>
    <col min="2051" max="2051" width="17.5" style="56" customWidth="1"/>
    <col min="2052" max="2052" width="43.75" style="56" customWidth="1"/>
    <col min="2053" max="2054" width="3.75" style="56" customWidth="1"/>
    <col min="2055" max="2055" width="13.75" style="56" customWidth="1"/>
    <col min="2056" max="2056" width="18.75" style="56" customWidth="1"/>
    <col min="2057" max="2304" width="9" style="56"/>
    <col min="2305" max="2306" width="3.125" style="56" customWidth="1"/>
    <col min="2307" max="2307" width="17.5" style="56" customWidth="1"/>
    <col min="2308" max="2308" width="43.75" style="56" customWidth="1"/>
    <col min="2309" max="2310" width="3.75" style="56" customWidth="1"/>
    <col min="2311" max="2311" width="13.75" style="56" customWidth="1"/>
    <col min="2312" max="2312" width="18.75" style="56" customWidth="1"/>
    <col min="2313" max="2560" width="9" style="56"/>
    <col min="2561" max="2562" width="3.125" style="56" customWidth="1"/>
    <col min="2563" max="2563" width="17.5" style="56" customWidth="1"/>
    <col min="2564" max="2564" width="43.75" style="56" customWidth="1"/>
    <col min="2565" max="2566" width="3.75" style="56" customWidth="1"/>
    <col min="2567" max="2567" width="13.75" style="56" customWidth="1"/>
    <col min="2568" max="2568" width="18.75" style="56" customWidth="1"/>
    <col min="2569" max="2816" width="9" style="56"/>
    <col min="2817" max="2818" width="3.125" style="56" customWidth="1"/>
    <col min="2819" max="2819" width="17.5" style="56" customWidth="1"/>
    <col min="2820" max="2820" width="43.75" style="56" customWidth="1"/>
    <col min="2821" max="2822" width="3.75" style="56" customWidth="1"/>
    <col min="2823" max="2823" width="13.75" style="56" customWidth="1"/>
    <col min="2824" max="2824" width="18.75" style="56" customWidth="1"/>
    <col min="2825" max="3072" width="9" style="56"/>
    <col min="3073" max="3074" width="3.125" style="56" customWidth="1"/>
    <col min="3075" max="3075" width="17.5" style="56" customWidth="1"/>
    <col min="3076" max="3076" width="43.75" style="56" customWidth="1"/>
    <col min="3077" max="3078" width="3.75" style="56" customWidth="1"/>
    <col min="3079" max="3079" width="13.75" style="56" customWidth="1"/>
    <col min="3080" max="3080" width="18.75" style="56" customWidth="1"/>
    <col min="3081" max="3328" width="9" style="56"/>
    <col min="3329" max="3330" width="3.125" style="56" customWidth="1"/>
    <col min="3331" max="3331" width="17.5" style="56" customWidth="1"/>
    <col min="3332" max="3332" width="43.75" style="56" customWidth="1"/>
    <col min="3333" max="3334" width="3.75" style="56" customWidth="1"/>
    <col min="3335" max="3335" width="13.75" style="56" customWidth="1"/>
    <col min="3336" max="3336" width="18.75" style="56" customWidth="1"/>
    <col min="3337" max="3584" width="9" style="56"/>
    <col min="3585" max="3586" width="3.125" style="56" customWidth="1"/>
    <col min="3587" max="3587" width="17.5" style="56" customWidth="1"/>
    <col min="3588" max="3588" width="43.75" style="56" customWidth="1"/>
    <col min="3589" max="3590" width="3.75" style="56" customWidth="1"/>
    <col min="3591" max="3591" width="13.75" style="56" customWidth="1"/>
    <col min="3592" max="3592" width="18.75" style="56" customWidth="1"/>
    <col min="3593" max="3840" width="9" style="56"/>
    <col min="3841" max="3842" width="3.125" style="56" customWidth="1"/>
    <col min="3843" max="3843" width="17.5" style="56" customWidth="1"/>
    <col min="3844" max="3844" width="43.75" style="56" customWidth="1"/>
    <col min="3845" max="3846" width="3.75" style="56" customWidth="1"/>
    <col min="3847" max="3847" width="13.75" style="56" customWidth="1"/>
    <col min="3848" max="3848" width="18.75" style="56" customWidth="1"/>
    <col min="3849" max="4096" width="9" style="56"/>
    <col min="4097" max="4098" width="3.125" style="56" customWidth="1"/>
    <col min="4099" max="4099" width="17.5" style="56" customWidth="1"/>
    <col min="4100" max="4100" width="43.75" style="56" customWidth="1"/>
    <col min="4101" max="4102" width="3.75" style="56" customWidth="1"/>
    <col min="4103" max="4103" width="13.75" style="56" customWidth="1"/>
    <col min="4104" max="4104" width="18.75" style="56" customWidth="1"/>
    <col min="4105" max="4352" width="9" style="56"/>
    <col min="4353" max="4354" width="3.125" style="56" customWidth="1"/>
    <col min="4355" max="4355" width="17.5" style="56" customWidth="1"/>
    <col min="4356" max="4356" width="43.75" style="56" customWidth="1"/>
    <col min="4357" max="4358" width="3.75" style="56" customWidth="1"/>
    <col min="4359" max="4359" width="13.75" style="56" customWidth="1"/>
    <col min="4360" max="4360" width="18.75" style="56" customWidth="1"/>
    <col min="4361" max="4608" width="9" style="56"/>
    <col min="4609" max="4610" width="3.125" style="56" customWidth="1"/>
    <col min="4611" max="4611" width="17.5" style="56" customWidth="1"/>
    <col min="4612" max="4612" width="43.75" style="56" customWidth="1"/>
    <col min="4613" max="4614" width="3.75" style="56" customWidth="1"/>
    <col min="4615" max="4615" width="13.75" style="56" customWidth="1"/>
    <col min="4616" max="4616" width="18.75" style="56" customWidth="1"/>
    <col min="4617" max="4864" width="9" style="56"/>
    <col min="4865" max="4866" width="3.125" style="56" customWidth="1"/>
    <col min="4867" max="4867" width="17.5" style="56" customWidth="1"/>
    <col min="4868" max="4868" width="43.75" style="56" customWidth="1"/>
    <col min="4869" max="4870" width="3.75" style="56" customWidth="1"/>
    <col min="4871" max="4871" width="13.75" style="56" customWidth="1"/>
    <col min="4872" max="4872" width="18.75" style="56" customWidth="1"/>
    <col min="4873" max="5120" width="9" style="56"/>
    <col min="5121" max="5122" width="3.125" style="56" customWidth="1"/>
    <col min="5123" max="5123" width="17.5" style="56" customWidth="1"/>
    <col min="5124" max="5124" width="43.75" style="56" customWidth="1"/>
    <col min="5125" max="5126" width="3.75" style="56" customWidth="1"/>
    <col min="5127" max="5127" width="13.75" style="56" customWidth="1"/>
    <col min="5128" max="5128" width="18.75" style="56" customWidth="1"/>
    <col min="5129" max="5376" width="9" style="56"/>
    <col min="5377" max="5378" width="3.125" style="56" customWidth="1"/>
    <col min="5379" max="5379" width="17.5" style="56" customWidth="1"/>
    <col min="5380" max="5380" width="43.75" style="56" customWidth="1"/>
    <col min="5381" max="5382" width="3.75" style="56" customWidth="1"/>
    <col min="5383" max="5383" width="13.75" style="56" customWidth="1"/>
    <col min="5384" max="5384" width="18.75" style="56" customWidth="1"/>
    <col min="5385" max="5632" width="9" style="56"/>
    <col min="5633" max="5634" width="3.125" style="56" customWidth="1"/>
    <col min="5635" max="5635" width="17.5" style="56" customWidth="1"/>
    <col min="5636" max="5636" width="43.75" style="56" customWidth="1"/>
    <col min="5637" max="5638" width="3.75" style="56" customWidth="1"/>
    <col min="5639" max="5639" width="13.75" style="56" customWidth="1"/>
    <col min="5640" max="5640" width="18.75" style="56" customWidth="1"/>
    <col min="5641" max="5888" width="9" style="56"/>
    <col min="5889" max="5890" width="3.125" style="56" customWidth="1"/>
    <col min="5891" max="5891" width="17.5" style="56" customWidth="1"/>
    <col min="5892" max="5892" width="43.75" style="56" customWidth="1"/>
    <col min="5893" max="5894" width="3.75" style="56" customWidth="1"/>
    <col min="5895" max="5895" width="13.75" style="56" customWidth="1"/>
    <col min="5896" max="5896" width="18.75" style="56" customWidth="1"/>
    <col min="5897" max="6144" width="9" style="56"/>
    <col min="6145" max="6146" width="3.125" style="56" customWidth="1"/>
    <col min="6147" max="6147" width="17.5" style="56" customWidth="1"/>
    <col min="6148" max="6148" width="43.75" style="56" customWidth="1"/>
    <col min="6149" max="6150" width="3.75" style="56" customWidth="1"/>
    <col min="6151" max="6151" width="13.75" style="56" customWidth="1"/>
    <col min="6152" max="6152" width="18.75" style="56" customWidth="1"/>
    <col min="6153" max="6400" width="9" style="56"/>
    <col min="6401" max="6402" width="3.125" style="56" customWidth="1"/>
    <col min="6403" max="6403" width="17.5" style="56" customWidth="1"/>
    <col min="6404" max="6404" width="43.75" style="56" customWidth="1"/>
    <col min="6405" max="6406" width="3.75" style="56" customWidth="1"/>
    <col min="6407" max="6407" width="13.75" style="56" customWidth="1"/>
    <col min="6408" max="6408" width="18.75" style="56" customWidth="1"/>
    <col min="6409" max="6656" width="9" style="56"/>
    <col min="6657" max="6658" width="3.125" style="56" customWidth="1"/>
    <col min="6659" max="6659" width="17.5" style="56" customWidth="1"/>
    <col min="6660" max="6660" width="43.75" style="56" customWidth="1"/>
    <col min="6661" max="6662" width="3.75" style="56" customWidth="1"/>
    <col min="6663" max="6663" width="13.75" style="56" customWidth="1"/>
    <col min="6664" max="6664" width="18.75" style="56" customWidth="1"/>
    <col min="6665" max="6912" width="9" style="56"/>
    <col min="6913" max="6914" width="3.125" style="56" customWidth="1"/>
    <col min="6915" max="6915" width="17.5" style="56" customWidth="1"/>
    <col min="6916" max="6916" width="43.75" style="56" customWidth="1"/>
    <col min="6917" max="6918" width="3.75" style="56" customWidth="1"/>
    <col min="6919" max="6919" width="13.75" style="56" customWidth="1"/>
    <col min="6920" max="6920" width="18.75" style="56" customWidth="1"/>
    <col min="6921" max="7168" width="9" style="56"/>
    <col min="7169" max="7170" width="3.125" style="56" customWidth="1"/>
    <col min="7171" max="7171" width="17.5" style="56" customWidth="1"/>
    <col min="7172" max="7172" width="43.75" style="56" customWidth="1"/>
    <col min="7173" max="7174" width="3.75" style="56" customWidth="1"/>
    <col min="7175" max="7175" width="13.75" style="56" customWidth="1"/>
    <col min="7176" max="7176" width="18.75" style="56" customWidth="1"/>
    <col min="7177" max="7424" width="9" style="56"/>
    <col min="7425" max="7426" width="3.125" style="56" customWidth="1"/>
    <col min="7427" max="7427" width="17.5" style="56" customWidth="1"/>
    <col min="7428" max="7428" width="43.75" style="56" customWidth="1"/>
    <col min="7429" max="7430" width="3.75" style="56" customWidth="1"/>
    <col min="7431" max="7431" width="13.75" style="56" customWidth="1"/>
    <col min="7432" max="7432" width="18.75" style="56" customWidth="1"/>
    <col min="7433" max="7680" width="9" style="56"/>
    <col min="7681" max="7682" width="3.125" style="56" customWidth="1"/>
    <col min="7683" max="7683" width="17.5" style="56" customWidth="1"/>
    <col min="7684" max="7684" width="43.75" style="56" customWidth="1"/>
    <col min="7685" max="7686" width="3.75" style="56" customWidth="1"/>
    <col min="7687" max="7687" width="13.75" style="56" customWidth="1"/>
    <col min="7688" max="7688" width="18.75" style="56" customWidth="1"/>
    <col min="7689" max="7936" width="9" style="56"/>
    <col min="7937" max="7938" width="3.125" style="56" customWidth="1"/>
    <col min="7939" max="7939" width="17.5" style="56" customWidth="1"/>
    <col min="7940" max="7940" width="43.75" style="56" customWidth="1"/>
    <col min="7941" max="7942" width="3.75" style="56" customWidth="1"/>
    <col min="7943" max="7943" width="13.75" style="56" customWidth="1"/>
    <col min="7944" max="7944" width="18.75" style="56" customWidth="1"/>
    <col min="7945" max="8192" width="9" style="56"/>
    <col min="8193" max="8194" width="3.125" style="56" customWidth="1"/>
    <col min="8195" max="8195" width="17.5" style="56" customWidth="1"/>
    <col min="8196" max="8196" width="43.75" style="56" customWidth="1"/>
    <col min="8197" max="8198" width="3.75" style="56" customWidth="1"/>
    <col min="8199" max="8199" width="13.75" style="56" customWidth="1"/>
    <col min="8200" max="8200" width="18.75" style="56" customWidth="1"/>
    <col min="8201" max="8448" width="9" style="56"/>
    <col min="8449" max="8450" width="3.125" style="56" customWidth="1"/>
    <col min="8451" max="8451" width="17.5" style="56" customWidth="1"/>
    <col min="8452" max="8452" width="43.75" style="56" customWidth="1"/>
    <col min="8453" max="8454" width="3.75" style="56" customWidth="1"/>
    <col min="8455" max="8455" width="13.75" style="56" customWidth="1"/>
    <col min="8456" max="8456" width="18.75" style="56" customWidth="1"/>
    <col min="8457" max="8704" width="9" style="56"/>
    <col min="8705" max="8706" width="3.125" style="56" customWidth="1"/>
    <col min="8707" max="8707" width="17.5" style="56" customWidth="1"/>
    <col min="8708" max="8708" width="43.75" style="56" customWidth="1"/>
    <col min="8709" max="8710" width="3.75" style="56" customWidth="1"/>
    <col min="8711" max="8711" width="13.75" style="56" customWidth="1"/>
    <col min="8712" max="8712" width="18.75" style="56" customWidth="1"/>
    <col min="8713" max="8960" width="9" style="56"/>
    <col min="8961" max="8962" width="3.125" style="56" customWidth="1"/>
    <col min="8963" max="8963" width="17.5" style="56" customWidth="1"/>
    <col min="8964" max="8964" width="43.75" style="56" customWidth="1"/>
    <col min="8965" max="8966" width="3.75" style="56" customWidth="1"/>
    <col min="8967" max="8967" width="13.75" style="56" customWidth="1"/>
    <col min="8968" max="8968" width="18.75" style="56" customWidth="1"/>
    <col min="8969" max="9216" width="9" style="56"/>
    <col min="9217" max="9218" width="3.125" style="56" customWidth="1"/>
    <col min="9219" max="9219" width="17.5" style="56" customWidth="1"/>
    <col min="9220" max="9220" width="43.75" style="56" customWidth="1"/>
    <col min="9221" max="9222" width="3.75" style="56" customWidth="1"/>
    <col min="9223" max="9223" width="13.75" style="56" customWidth="1"/>
    <col min="9224" max="9224" width="18.75" style="56" customWidth="1"/>
    <col min="9225" max="9472" width="9" style="56"/>
    <col min="9473" max="9474" width="3.125" style="56" customWidth="1"/>
    <col min="9475" max="9475" width="17.5" style="56" customWidth="1"/>
    <col min="9476" max="9476" width="43.75" style="56" customWidth="1"/>
    <col min="9477" max="9478" width="3.75" style="56" customWidth="1"/>
    <col min="9479" max="9479" width="13.75" style="56" customWidth="1"/>
    <col min="9480" max="9480" width="18.75" style="56" customWidth="1"/>
    <col min="9481" max="9728" width="9" style="56"/>
    <col min="9729" max="9730" width="3.125" style="56" customWidth="1"/>
    <col min="9731" max="9731" width="17.5" style="56" customWidth="1"/>
    <col min="9732" max="9732" width="43.75" style="56" customWidth="1"/>
    <col min="9733" max="9734" width="3.75" style="56" customWidth="1"/>
    <col min="9735" max="9735" width="13.75" style="56" customWidth="1"/>
    <col min="9736" max="9736" width="18.75" style="56" customWidth="1"/>
    <col min="9737" max="9984" width="9" style="56"/>
    <col min="9985" max="9986" width="3.125" style="56" customWidth="1"/>
    <col min="9987" max="9987" width="17.5" style="56" customWidth="1"/>
    <col min="9988" max="9988" width="43.75" style="56" customWidth="1"/>
    <col min="9989" max="9990" width="3.75" style="56" customWidth="1"/>
    <col min="9991" max="9991" width="13.75" style="56" customWidth="1"/>
    <col min="9992" max="9992" width="18.75" style="56" customWidth="1"/>
    <col min="9993" max="10240" width="9" style="56"/>
    <col min="10241" max="10242" width="3.125" style="56" customWidth="1"/>
    <col min="10243" max="10243" width="17.5" style="56" customWidth="1"/>
    <col min="10244" max="10244" width="43.75" style="56" customWidth="1"/>
    <col min="10245" max="10246" width="3.75" style="56" customWidth="1"/>
    <col min="10247" max="10247" width="13.75" style="56" customWidth="1"/>
    <col min="10248" max="10248" width="18.75" style="56" customWidth="1"/>
    <col min="10249" max="10496" width="9" style="56"/>
    <col min="10497" max="10498" width="3.125" style="56" customWidth="1"/>
    <col min="10499" max="10499" width="17.5" style="56" customWidth="1"/>
    <col min="10500" max="10500" width="43.75" style="56" customWidth="1"/>
    <col min="10501" max="10502" width="3.75" style="56" customWidth="1"/>
    <col min="10503" max="10503" width="13.75" style="56" customWidth="1"/>
    <col min="10504" max="10504" width="18.75" style="56" customWidth="1"/>
    <col min="10505" max="10752" width="9" style="56"/>
    <col min="10753" max="10754" width="3.125" style="56" customWidth="1"/>
    <col min="10755" max="10755" width="17.5" style="56" customWidth="1"/>
    <col min="10756" max="10756" width="43.75" style="56" customWidth="1"/>
    <col min="10757" max="10758" width="3.75" style="56" customWidth="1"/>
    <col min="10759" max="10759" width="13.75" style="56" customWidth="1"/>
    <col min="10760" max="10760" width="18.75" style="56" customWidth="1"/>
    <col min="10761" max="11008" width="9" style="56"/>
    <col min="11009" max="11010" width="3.125" style="56" customWidth="1"/>
    <col min="11011" max="11011" width="17.5" style="56" customWidth="1"/>
    <col min="11012" max="11012" width="43.75" style="56" customWidth="1"/>
    <col min="11013" max="11014" width="3.75" style="56" customWidth="1"/>
    <col min="11015" max="11015" width="13.75" style="56" customWidth="1"/>
    <col min="11016" max="11016" width="18.75" style="56" customWidth="1"/>
    <col min="11017" max="11264" width="9" style="56"/>
    <col min="11265" max="11266" width="3.125" style="56" customWidth="1"/>
    <col min="11267" max="11267" width="17.5" style="56" customWidth="1"/>
    <col min="11268" max="11268" width="43.75" style="56" customWidth="1"/>
    <col min="11269" max="11270" width="3.75" style="56" customWidth="1"/>
    <col min="11271" max="11271" width="13.75" style="56" customWidth="1"/>
    <col min="11272" max="11272" width="18.75" style="56" customWidth="1"/>
    <col min="11273" max="11520" width="9" style="56"/>
    <col min="11521" max="11522" width="3.125" style="56" customWidth="1"/>
    <col min="11523" max="11523" width="17.5" style="56" customWidth="1"/>
    <col min="11524" max="11524" width="43.75" style="56" customWidth="1"/>
    <col min="11525" max="11526" width="3.75" style="56" customWidth="1"/>
    <col min="11527" max="11527" width="13.75" style="56" customWidth="1"/>
    <col min="11528" max="11528" width="18.75" style="56" customWidth="1"/>
    <col min="11529" max="11776" width="9" style="56"/>
    <col min="11777" max="11778" width="3.125" style="56" customWidth="1"/>
    <col min="11779" max="11779" width="17.5" style="56" customWidth="1"/>
    <col min="11780" max="11780" width="43.75" style="56" customWidth="1"/>
    <col min="11781" max="11782" width="3.75" style="56" customWidth="1"/>
    <col min="11783" max="11783" width="13.75" style="56" customWidth="1"/>
    <col min="11784" max="11784" width="18.75" style="56" customWidth="1"/>
    <col min="11785" max="12032" width="9" style="56"/>
    <col min="12033" max="12034" width="3.125" style="56" customWidth="1"/>
    <col min="12035" max="12035" width="17.5" style="56" customWidth="1"/>
    <col min="12036" max="12036" width="43.75" style="56" customWidth="1"/>
    <col min="12037" max="12038" width="3.75" style="56" customWidth="1"/>
    <col min="12039" max="12039" width="13.75" style="56" customWidth="1"/>
    <col min="12040" max="12040" width="18.75" style="56" customWidth="1"/>
    <col min="12041" max="12288" width="9" style="56"/>
    <col min="12289" max="12290" width="3.125" style="56" customWidth="1"/>
    <col min="12291" max="12291" width="17.5" style="56" customWidth="1"/>
    <col min="12292" max="12292" width="43.75" style="56" customWidth="1"/>
    <col min="12293" max="12294" width="3.75" style="56" customWidth="1"/>
    <col min="12295" max="12295" width="13.75" style="56" customWidth="1"/>
    <col min="12296" max="12296" width="18.75" style="56" customWidth="1"/>
    <col min="12297" max="12544" width="9" style="56"/>
    <col min="12545" max="12546" width="3.125" style="56" customWidth="1"/>
    <col min="12547" max="12547" width="17.5" style="56" customWidth="1"/>
    <col min="12548" max="12548" width="43.75" style="56" customWidth="1"/>
    <col min="12549" max="12550" width="3.75" style="56" customWidth="1"/>
    <col min="12551" max="12551" width="13.75" style="56" customWidth="1"/>
    <col min="12552" max="12552" width="18.75" style="56" customWidth="1"/>
    <col min="12553" max="12800" width="9" style="56"/>
    <col min="12801" max="12802" width="3.125" style="56" customWidth="1"/>
    <col min="12803" max="12803" width="17.5" style="56" customWidth="1"/>
    <col min="12804" max="12804" width="43.75" style="56" customWidth="1"/>
    <col min="12805" max="12806" width="3.75" style="56" customWidth="1"/>
    <col min="12807" max="12807" width="13.75" style="56" customWidth="1"/>
    <col min="12808" max="12808" width="18.75" style="56" customWidth="1"/>
    <col min="12809" max="13056" width="9" style="56"/>
    <col min="13057" max="13058" width="3.125" style="56" customWidth="1"/>
    <col min="13059" max="13059" width="17.5" style="56" customWidth="1"/>
    <col min="13060" max="13060" width="43.75" style="56" customWidth="1"/>
    <col min="13061" max="13062" width="3.75" style="56" customWidth="1"/>
    <col min="13063" max="13063" width="13.75" style="56" customWidth="1"/>
    <col min="13064" max="13064" width="18.75" style="56" customWidth="1"/>
    <col min="13065" max="13312" width="9" style="56"/>
    <col min="13313" max="13314" width="3.125" style="56" customWidth="1"/>
    <col min="13315" max="13315" width="17.5" style="56" customWidth="1"/>
    <col min="13316" max="13316" width="43.75" style="56" customWidth="1"/>
    <col min="13317" max="13318" width="3.75" style="56" customWidth="1"/>
    <col min="13319" max="13319" width="13.75" style="56" customWidth="1"/>
    <col min="13320" max="13320" width="18.75" style="56" customWidth="1"/>
    <col min="13321" max="13568" width="9" style="56"/>
    <col min="13569" max="13570" width="3.125" style="56" customWidth="1"/>
    <col min="13571" max="13571" width="17.5" style="56" customWidth="1"/>
    <col min="13572" max="13572" width="43.75" style="56" customWidth="1"/>
    <col min="13573" max="13574" width="3.75" style="56" customWidth="1"/>
    <col min="13575" max="13575" width="13.75" style="56" customWidth="1"/>
    <col min="13576" max="13576" width="18.75" style="56" customWidth="1"/>
    <col min="13577" max="13824" width="9" style="56"/>
    <col min="13825" max="13826" width="3.125" style="56" customWidth="1"/>
    <col min="13827" max="13827" width="17.5" style="56" customWidth="1"/>
    <col min="13828" max="13828" width="43.75" style="56" customWidth="1"/>
    <col min="13829" max="13830" width="3.75" style="56" customWidth="1"/>
    <col min="13831" max="13831" width="13.75" style="56" customWidth="1"/>
    <col min="13832" max="13832" width="18.75" style="56" customWidth="1"/>
    <col min="13833" max="14080" width="9" style="56"/>
    <col min="14081" max="14082" width="3.125" style="56" customWidth="1"/>
    <col min="14083" max="14083" width="17.5" style="56" customWidth="1"/>
    <col min="14084" max="14084" width="43.75" style="56" customWidth="1"/>
    <col min="14085" max="14086" width="3.75" style="56" customWidth="1"/>
    <col min="14087" max="14087" width="13.75" style="56" customWidth="1"/>
    <col min="14088" max="14088" width="18.75" style="56" customWidth="1"/>
    <col min="14089" max="14336" width="9" style="56"/>
    <col min="14337" max="14338" width="3.125" style="56" customWidth="1"/>
    <col min="14339" max="14339" width="17.5" style="56" customWidth="1"/>
    <col min="14340" max="14340" width="43.75" style="56" customWidth="1"/>
    <col min="14341" max="14342" width="3.75" style="56" customWidth="1"/>
    <col min="14343" max="14343" width="13.75" style="56" customWidth="1"/>
    <col min="14344" max="14344" width="18.75" style="56" customWidth="1"/>
    <col min="14345" max="14592" width="9" style="56"/>
    <col min="14593" max="14594" width="3.125" style="56" customWidth="1"/>
    <col min="14595" max="14595" width="17.5" style="56" customWidth="1"/>
    <col min="14596" max="14596" width="43.75" style="56" customWidth="1"/>
    <col min="14597" max="14598" width="3.75" style="56" customWidth="1"/>
    <col min="14599" max="14599" width="13.75" style="56" customWidth="1"/>
    <col min="14600" max="14600" width="18.75" style="56" customWidth="1"/>
    <col min="14601" max="14848" width="9" style="56"/>
    <col min="14849" max="14850" width="3.125" style="56" customWidth="1"/>
    <col min="14851" max="14851" width="17.5" style="56" customWidth="1"/>
    <col min="14852" max="14852" width="43.75" style="56" customWidth="1"/>
    <col min="14853" max="14854" width="3.75" style="56" customWidth="1"/>
    <col min="14855" max="14855" width="13.75" style="56" customWidth="1"/>
    <col min="14856" max="14856" width="18.75" style="56" customWidth="1"/>
    <col min="14857" max="15104" width="9" style="56"/>
    <col min="15105" max="15106" width="3.125" style="56" customWidth="1"/>
    <col min="15107" max="15107" width="17.5" style="56" customWidth="1"/>
    <col min="15108" max="15108" width="43.75" style="56" customWidth="1"/>
    <col min="15109" max="15110" width="3.75" style="56" customWidth="1"/>
    <col min="15111" max="15111" width="13.75" style="56" customWidth="1"/>
    <col min="15112" max="15112" width="18.75" style="56" customWidth="1"/>
    <col min="15113" max="15360" width="9" style="56"/>
    <col min="15361" max="15362" width="3.125" style="56" customWidth="1"/>
    <col min="15363" max="15363" width="17.5" style="56" customWidth="1"/>
    <col min="15364" max="15364" width="43.75" style="56" customWidth="1"/>
    <col min="15365" max="15366" width="3.75" style="56" customWidth="1"/>
    <col min="15367" max="15367" width="13.75" style="56" customWidth="1"/>
    <col min="15368" max="15368" width="18.75" style="56" customWidth="1"/>
    <col min="15369" max="15616" width="9" style="56"/>
    <col min="15617" max="15618" width="3.125" style="56" customWidth="1"/>
    <col min="15619" max="15619" width="17.5" style="56" customWidth="1"/>
    <col min="15620" max="15620" width="43.75" style="56" customWidth="1"/>
    <col min="15621" max="15622" width="3.75" style="56" customWidth="1"/>
    <col min="15623" max="15623" width="13.75" style="56" customWidth="1"/>
    <col min="15624" max="15624" width="18.75" style="56" customWidth="1"/>
    <col min="15625" max="15872" width="9" style="56"/>
    <col min="15873" max="15874" width="3.125" style="56" customWidth="1"/>
    <col min="15875" max="15875" width="17.5" style="56" customWidth="1"/>
    <col min="15876" max="15876" width="43.75" style="56" customWidth="1"/>
    <col min="15877" max="15878" width="3.75" style="56" customWidth="1"/>
    <col min="15879" max="15879" width="13.75" style="56" customWidth="1"/>
    <col min="15880" max="15880" width="18.75" style="56" customWidth="1"/>
    <col min="15881" max="16128" width="9" style="56"/>
    <col min="16129" max="16130" width="3.125" style="56" customWidth="1"/>
    <col min="16131" max="16131" width="17.5" style="56" customWidth="1"/>
    <col min="16132" max="16132" width="43.75" style="56" customWidth="1"/>
    <col min="16133" max="16134" width="3.75" style="56" customWidth="1"/>
    <col min="16135" max="16135" width="13.75" style="56" customWidth="1"/>
    <col min="16136" max="16136" width="18.75" style="56" customWidth="1"/>
    <col min="16137" max="16384" width="9" style="56"/>
  </cols>
  <sheetData>
    <row r="1" spans="1:8" ht="24" customHeight="1">
      <c r="A1" s="88" t="s">
        <v>369</v>
      </c>
      <c r="G1" s="25" t="s">
        <v>0</v>
      </c>
      <c r="H1" s="24">
        <f>山口大学様式1_治験計画の概要!F1</f>
        <v>0</v>
      </c>
    </row>
    <row r="2" spans="1:8" ht="9.9499999999999993" customHeight="1"/>
    <row r="3" spans="1:8" ht="30" customHeight="1">
      <c r="A3" s="65" t="s">
        <v>254</v>
      </c>
    </row>
    <row r="4" spans="1:8" ht="24.75" customHeight="1">
      <c r="A4" s="89" t="s">
        <v>1</v>
      </c>
      <c r="B4" s="295" t="s">
        <v>210</v>
      </c>
      <c r="C4" s="295"/>
      <c r="D4" s="68" t="s">
        <v>211</v>
      </c>
      <c r="E4" s="287" t="s">
        <v>212</v>
      </c>
      <c r="F4" s="288"/>
      <c r="G4" s="289"/>
      <c r="H4" s="68" t="s">
        <v>213</v>
      </c>
    </row>
    <row r="5" spans="1:8" ht="24.75" customHeight="1">
      <c r="A5" s="296" t="s">
        <v>214</v>
      </c>
      <c r="B5" s="25" t="s">
        <v>255</v>
      </c>
      <c r="C5" s="59" t="s">
        <v>256</v>
      </c>
      <c r="D5" s="78" t="s">
        <v>257</v>
      </c>
      <c r="E5" s="74" t="s">
        <v>258</v>
      </c>
      <c r="F5" s="81" t="str">
        <f>'山大様式4-5_研究経費ポイント表ー体外診断薬(相関・性能)－'!S22</f>
        <v/>
      </c>
      <c r="G5" s="90" t="e">
        <f>$F$5*6000</f>
        <v>#VALUE!</v>
      </c>
      <c r="H5" s="24"/>
    </row>
    <row r="6" spans="1:8" ht="24.75" customHeight="1">
      <c r="A6" s="296"/>
      <c r="B6" s="25" t="s">
        <v>259</v>
      </c>
      <c r="C6" s="59" t="s">
        <v>260</v>
      </c>
      <c r="D6" s="78" t="s">
        <v>261</v>
      </c>
      <c r="E6" s="74" t="s">
        <v>124</v>
      </c>
      <c r="F6" s="81" t="str">
        <f>'山大様式4-5_研究経費ポイント表ー体外診断薬(相関・性能)－'!S22</f>
        <v/>
      </c>
      <c r="G6" s="90" t="e">
        <f>F6*5000</f>
        <v>#VALUE!</v>
      </c>
      <c r="H6" s="24"/>
    </row>
    <row r="7" spans="1:8" ht="24.75" customHeight="1">
      <c r="A7" s="296"/>
      <c r="B7" s="25" t="s">
        <v>262</v>
      </c>
      <c r="C7" s="59" t="s">
        <v>263</v>
      </c>
      <c r="D7" s="78" t="s">
        <v>264</v>
      </c>
      <c r="E7" s="74" t="s">
        <v>258</v>
      </c>
      <c r="F7" s="81" t="str">
        <f>'山口大学様式4-6_治験薬管理費ポイント算出表－体外診断薬－'!Q30</f>
        <v/>
      </c>
      <c r="G7" s="90" t="e">
        <f>F7*1000</f>
        <v>#VALUE!</v>
      </c>
      <c r="H7" s="24"/>
    </row>
    <row r="8" spans="1:8" ht="24.75" customHeight="1">
      <c r="A8" s="296"/>
      <c r="B8" s="24" t="s">
        <v>221</v>
      </c>
      <c r="C8" s="59" t="s">
        <v>234</v>
      </c>
      <c r="D8" s="24" t="s">
        <v>265</v>
      </c>
      <c r="E8" s="69"/>
      <c r="F8" s="91"/>
      <c r="G8" s="92" t="e">
        <f>SUM(G5:G7)*0.2</f>
        <v>#VALUE!</v>
      </c>
      <c r="H8" s="78"/>
    </row>
    <row r="9" spans="1:8" ht="24.75" customHeight="1">
      <c r="A9" s="296"/>
      <c r="B9" s="93" t="s">
        <v>266</v>
      </c>
      <c r="C9" s="94" t="s">
        <v>236</v>
      </c>
      <c r="D9" s="24" t="s">
        <v>267</v>
      </c>
      <c r="E9" s="69"/>
      <c r="F9" s="91"/>
      <c r="G9" s="92" t="e">
        <f>SUM(G5:G8)</f>
        <v>#VALUE!</v>
      </c>
      <c r="H9" s="24"/>
    </row>
    <row r="10" spans="1:8" ht="24.75" customHeight="1">
      <c r="A10" s="84" t="s">
        <v>237</v>
      </c>
      <c r="B10" s="93" t="s">
        <v>268</v>
      </c>
      <c r="C10" s="59" t="s">
        <v>237</v>
      </c>
      <c r="D10" s="73" t="s">
        <v>250</v>
      </c>
      <c r="E10" s="95"/>
      <c r="F10" s="96"/>
      <c r="G10" s="97" t="e">
        <f>ROUNDUP(G9*0.3,0)</f>
        <v>#VALUE!</v>
      </c>
      <c r="H10" s="59"/>
    </row>
    <row r="11" spans="1:8" ht="24.75" customHeight="1">
      <c r="A11" s="253" t="s">
        <v>269</v>
      </c>
      <c r="B11" s="265"/>
      <c r="C11" s="265"/>
      <c r="D11" s="87" t="s">
        <v>270</v>
      </c>
      <c r="E11" s="98"/>
      <c r="F11" s="99"/>
      <c r="G11" s="100" t="e">
        <f>SUM(G9:G10)</f>
        <v>#VALUE!</v>
      </c>
      <c r="H11" s="87"/>
    </row>
    <row r="12" spans="1:8" ht="24.75" customHeight="1">
      <c r="A12" s="253" t="s">
        <v>271</v>
      </c>
      <c r="B12" s="265"/>
      <c r="C12" s="265"/>
      <c r="D12" s="87" t="s">
        <v>272</v>
      </c>
      <c r="E12" s="98"/>
      <c r="F12" s="99"/>
      <c r="G12" s="100" t="e">
        <f>ROUNDDOWN(G11*1.1,0)</f>
        <v>#VALUE!</v>
      </c>
      <c r="H12" s="87"/>
    </row>
    <row r="13" spans="1:8" ht="12.75" customHeight="1">
      <c r="A13" s="101"/>
      <c r="B13" s="101"/>
      <c r="C13" s="101"/>
      <c r="G13" s="102"/>
    </row>
    <row r="14" spans="1:8" ht="30" customHeight="1">
      <c r="A14" s="65" t="s">
        <v>273</v>
      </c>
      <c r="D14" s="63"/>
      <c r="E14" s="63"/>
      <c r="F14" s="63"/>
      <c r="G14" s="64"/>
      <c r="H14" s="64"/>
    </row>
    <row r="15" spans="1:8" ht="26.25" customHeight="1">
      <c r="A15" s="297" t="s">
        <v>274</v>
      </c>
      <c r="B15" s="297"/>
      <c r="C15" s="297"/>
      <c r="D15" s="103" t="s">
        <v>81</v>
      </c>
      <c r="E15" s="298" t="s">
        <v>275</v>
      </c>
      <c r="F15" s="299"/>
      <c r="G15" s="300"/>
      <c r="H15" s="68" t="s">
        <v>213</v>
      </c>
    </row>
    <row r="16" spans="1:8" ht="26.25" customHeight="1">
      <c r="A16" s="279" t="s">
        <v>276</v>
      </c>
      <c r="B16" s="280"/>
      <c r="C16" s="281"/>
      <c r="D16" s="104">
        <f>山口大学様式1_治験計画の概要!E69</f>
        <v>0</v>
      </c>
      <c r="E16" s="105"/>
      <c r="F16" s="106"/>
      <c r="G16" s="107" t="e">
        <f>G12-(G17+G18)</f>
        <v>#VALUE!</v>
      </c>
      <c r="H16" s="108"/>
    </row>
    <row r="17" spans="1:8" ht="26.25" customHeight="1">
      <c r="A17" s="279" t="s">
        <v>277</v>
      </c>
      <c r="B17" s="280"/>
      <c r="C17" s="281"/>
      <c r="D17" s="104">
        <f>山口大学様式1_治験計画の概要!E70</f>
        <v>0</v>
      </c>
      <c r="E17" s="109"/>
      <c r="F17" s="110"/>
      <c r="G17" s="107" t="e">
        <f>ROUNDDOWN(G12*0.25,0)</f>
        <v>#VALUE!</v>
      </c>
      <c r="H17" s="108"/>
    </row>
    <row r="18" spans="1:8" ht="26.25" customHeight="1">
      <c r="A18" s="279" t="s">
        <v>84</v>
      </c>
      <c r="B18" s="280"/>
      <c r="C18" s="281"/>
      <c r="D18" s="104">
        <f>山口大学様式1_治験計画の概要!E71</f>
        <v>0</v>
      </c>
      <c r="E18" s="111"/>
      <c r="F18" s="112"/>
      <c r="G18" s="107" t="e">
        <f>ROUNDDOWN(G12*0.25,0)</f>
        <v>#VALUE!</v>
      </c>
      <c r="H18" s="108"/>
    </row>
    <row r="19" spans="1:8" ht="12.75" customHeight="1">
      <c r="A19" s="30"/>
      <c r="B19" s="30"/>
      <c r="C19" s="30"/>
      <c r="D19" s="63"/>
      <c r="E19" s="113"/>
      <c r="F19" s="113"/>
      <c r="G19" s="113"/>
      <c r="H19" s="113"/>
    </row>
    <row r="20" spans="1:8" ht="26.25" customHeight="1">
      <c r="A20" s="65" t="s">
        <v>278</v>
      </c>
    </row>
    <row r="21" spans="1:8" ht="24.75" customHeight="1">
      <c r="A21" s="89" t="s">
        <v>1</v>
      </c>
      <c r="B21" s="269" t="s">
        <v>210</v>
      </c>
      <c r="C21" s="270"/>
      <c r="D21" s="68" t="s">
        <v>211</v>
      </c>
      <c r="E21" s="287" t="s">
        <v>212</v>
      </c>
      <c r="F21" s="288"/>
      <c r="G21" s="289"/>
      <c r="H21" s="30"/>
    </row>
    <row r="22" spans="1:8" ht="24.75" customHeight="1">
      <c r="A22" s="290" t="s">
        <v>214</v>
      </c>
      <c r="B22" s="25" t="s">
        <v>255</v>
      </c>
      <c r="C22" s="59" t="s">
        <v>279</v>
      </c>
      <c r="D22" s="78" t="s">
        <v>280</v>
      </c>
      <c r="E22" s="114"/>
      <c r="F22" s="83"/>
      <c r="G22" s="115">
        <v>60000</v>
      </c>
    </row>
    <row r="23" spans="1:8" ht="24.75" customHeight="1">
      <c r="A23" s="291"/>
      <c r="B23" s="25" t="s">
        <v>281</v>
      </c>
      <c r="C23" s="59" t="s">
        <v>234</v>
      </c>
      <c r="D23" s="24" t="s">
        <v>282</v>
      </c>
      <c r="E23" s="69"/>
      <c r="F23" s="91"/>
      <c r="G23" s="115">
        <f>G22*0.2</f>
        <v>12000</v>
      </c>
      <c r="H23" s="64"/>
    </row>
    <row r="24" spans="1:8" ht="24.75" customHeight="1">
      <c r="A24" s="292"/>
      <c r="B24" s="82" t="s">
        <v>283</v>
      </c>
      <c r="C24" s="78" t="s">
        <v>236</v>
      </c>
      <c r="D24" s="24" t="s">
        <v>284</v>
      </c>
      <c r="E24" s="69"/>
      <c r="F24" s="91"/>
      <c r="G24" s="115">
        <f>SUM(G22:G23)</f>
        <v>72000</v>
      </c>
    </row>
    <row r="25" spans="1:8" ht="24.75" customHeight="1">
      <c r="A25" s="84" t="s">
        <v>237</v>
      </c>
      <c r="B25" s="82" t="s">
        <v>238</v>
      </c>
      <c r="C25" s="59" t="s">
        <v>237</v>
      </c>
      <c r="D25" s="116" t="s">
        <v>250</v>
      </c>
      <c r="E25" s="69"/>
      <c r="F25" s="91"/>
      <c r="G25" s="115">
        <f>G24*0.3</f>
        <v>21600</v>
      </c>
    </row>
    <row r="26" spans="1:8" ht="24.75" customHeight="1">
      <c r="A26" s="246" t="s">
        <v>269</v>
      </c>
      <c r="B26" s="247"/>
      <c r="C26" s="248"/>
      <c r="D26" s="87" t="s">
        <v>285</v>
      </c>
      <c r="E26" s="69"/>
      <c r="F26" s="91"/>
      <c r="G26" s="117">
        <f>SUM(G24:G25)</f>
        <v>93600</v>
      </c>
    </row>
    <row r="27" spans="1:8" ht="24.75" customHeight="1">
      <c r="A27" s="246" t="s">
        <v>271</v>
      </c>
      <c r="B27" s="247"/>
      <c r="C27" s="248"/>
      <c r="D27" s="87" t="s">
        <v>272</v>
      </c>
      <c r="E27" s="69"/>
      <c r="F27" s="91"/>
      <c r="G27" s="117">
        <f>ROUNDDOWN(G26*1.1,0)</f>
        <v>102960</v>
      </c>
    </row>
    <row r="28" spans="1:8" ht="15" customHeight="1">
      <c r="A28" s="101"/>
      <c r="B28" s="101"/>
      <c r="C28" s="101"/>
      <c r="G28" s="118"/>
    </row>
    <row r="29" spans="1:8" ht="26.25" customHeight="1">
      <c r="A29" s="65" t="s">
        <v>286</v>
      </c>
    </row>
    <row r="30" spans="1:8" ht="24.75" customHeight="1">
      <c r="A30" s="89" t="s">
        <v>1</v>
      </c>
      <c r="B30" s="269" t="s">
        <v>210</v>
      </c>
      <c r="C30" s="270"/>
      <c r="D30" s="68" t="s">
        <v>211</v>
      </c>
      <c r="E30" s="287" t="s">
        <v>212</v>
      </c>
      <c r="F30" s="288"/>
      <c r="G30" s="289"/>
      <c r="H30" s="30"/>
    </row>
    <row r="31" spans="1:8" ht="24.75" customHeight="1">
      <c r="A31" s="290" t="s">
        <v>214</v>
      </c>
      <c r="B31" s="25" t="s">
        <v>245</v>
      </c>
      <c r="C31" s="59" t="s">
        <v>279</v>
      </c>
      <c r="D31" s="78" t="s">
        <v>287</v>
      </c>
      <c r="E31" s="114"/>
      <c r="F31" s="83"/>
      <c r="G31" s="115">
        <v>24000</v>
      </c>
    </row>
    <row r="32" spans="1:8" ht="24.75" customHeight="1">
      <c r="A32" s="291"/>
      <c r="B32" s="25" t="s">
        <v>281</v>
      </c>
      <c r="C32" s="59" t="s">
        <v>234</v>
      </c>
      <c r="D32" s="24" t="s">
        <v>288</v>
      </c>
      <c r="E32" s="69"/>
      <c r="F32" s="91"/>
      <c r="G32" s="115">
        <f>G31*0.2</f>
        <v>4800</v>
      </c>
      <c r="H32" s="64"/>
    </row>
    <row r="33" spans="1:8" ht="24.75" customHeight="1">
      <c r="A33" s="292"/>
      <c r="B33" s="82" t="s">
        <v>266</v>
      </c>
      <c r="C33" s="78" t="s">
        <v>236</v>
      </c>
      <c r="D33" s="24" t="s">
        <v>289</v>
      </c>
      <c r="E33" s="69"/>
      <c r="F33" s="91"/>
      <c r="G33" s="115">
        <f>SUM(G31:G32)</f>
        <v>28800</v>
      </c>
    </row>
    <row r="34" spans="1:8" ht="24.75" customHeight="1">
      <c r="A34" s="84" t="s">
        <v>237</v>
      </c>
      <c r="B34" s="82" t="s">
        <v>290</v>
      </c>
      <c r="C34" s="59" t="s">
        <v>237</v>
      </c>
      <c r="D34" s="116" t="s">
        <v>291</v>
      </c>
      <c r="E34" s="69"/>
      <c r="F34" s="91"/>
      <c r="G34" s="115">
        <f>G33*0.3</f>
        <v>8640</v>
      </c>
    </row>
    <row r="35" spans="1:8" ht="24.75" customHeight="1">
      <c r="A35" s="246" t="s">
        <v>269</v>
      </c>
      <c r="B35" s="247"/>
      <c r="C35" s="248"/>
      <c r="D35" s="87" t="s">
        <v>285</v>
      </c>
      <c r="E35" s="69"/>
      <c r="F35" s="91"/>
      <c r="G35" s="117">
        <f>SUM(G33:G34)</f>
        <v>37440</v>
      </c>
    </row>
    <row r="36" spans="1:8" ht="24.75" customHeight="1">
      <c r="A36" s="246" t="s">
        <v>271</v>
      </c>
      <c r="B36" s="247"/>
      <c r="C36" s="248"/>
      <c r="D36" s="87" t="s">
        <v>292</v>
      </c>
      <c r="E36" s="69"/>
      <c r="F36" s="91"/>
      <c r="G36" s="117">
        <f>ROUNDDOWN(G35*1.1,0)</f>
        <v>41184</v>
      </c>
    </row>
    <row r="37" spans="1:8" ht="12.75" customHeight="1">
      <c r="A37" s="30"/>
      <c r="B37" s="30"/>
      <c r="C37" s="30"/>
      <c r="D37" s="63"/>
      <c r="E37" s="113"/>
      <c r="F37" s="113"/>
      <c r="G37" s="113"/>
      <c r="H37" s="113"/>
    </row>
    <row r="38" spans="1:8" ht="26.25" customHeight="1">
      <c r="A38" s="65" t="s">
        <v>293</v>
      </c>
    </row>
    <row r="39" spans="1:8" ht="26.25" customHeight="1">
      <c r="A39" s="56" t="s">
        <v>294</v>
      </c>
    </row>
    <row r="40" spans="1:8" ht="26.25" customHeight="1">
      <c r="A40" s="119" t="s">
        <v>1</v>
      </c>
      <c r="B40" s="269" t="s">
        <v>210</v>
      </c>
      <c r="C40" s="270"/>
      <c r="D40" s="68" t="s">
        <v>211</v>
      </c>
      <c r="E40" s="287" t="s">
        <v>212</v>
      </c>
      <c r="F40" s="288"/>
      <c r="G40" s="289"/>
      <c r="H40" s="30"/>
    </row>
    <row r="41" spans="1:8" ht="26.25" customHeight="1">
      <c r="A41" s="290" t="s">
        <v>214</v>
      </c>
      <c r="B41" s="25" t="s">
        <v>255</v>
      </c>
      <c r="C41" s="59" t="s">
        <v>295</v>
      </c>
      <c r="D41" s="78" t="s">
        <v>296</v>
      </c>
      <c r="E41" s="114"/>
      <c r="F41" s="83"/>
      <c r="G41" s="117">
        <v>7000</v>
      </c>
    </row>
    <row r="42" spans="1:8" ht="26.25" customHeight="1">
      <c r="A42" s="291"/>
      <c r="B42" s="25" t="s">
        <v>246</v>
      </c>
      <c r="C42" s="59" t="s">
        <v>234</v>
      </c>
      <c r="D42" s="24" t="s">
        <v>297</v>
      </c>
      <c r="E42" s="69"/>
      <c r="F42" s="91"/>
      <c r="G42" s="115">
        <f>G41*0.2</f>
        <v>1400</v>
      </c>
      <c r="H42" s="64"/>
    </row>
    <row r="43" spans="1:8" ht="26.25" customHeight="1">
      <c r="A43" s="292"/>
      <c r="B43" s="82" t="s">
        <v>298</v>
      </c>
      <c r="C43" s="78" t="s">
        <v>236</v>
      </c>
      <c r="D43" s="24" t="s">
        <v>284</v>
      </c>
      <c r="E43" s="69"/>
      <c r="F43" s="91"/>
      <c r="G43" s="115">
        <f>SUM(G41:G42)</f>
        <v>8400</v>
      </c>
    </row>
    <row r="44" spans="1:8" ht="26.25" customHeight="1">
      <c r="A44" s="84" t="s">
        <v>237</v>
      </c>
      <c r="B44" s="82" t="s">
        <v>299</v>
      </c>
      <c r="C44" s="59" t="s">
        <v>237</v>
      </c>
      <c r="D44" s="116" t="s">
        <v>300</v>
      </c>
      <c r="E44" s="69"/>
      <c r="F44" s="91"/>
      <c r="G44" s="115">
        <f>G43*0.3</f>
        <v>2520</v>
      </c>
    </row>
    <row r="45" spans="1:8" ht="26.25" customHeight="1">
      <c r="A45" s="246" t="s">
        <v>269</v>
      </c>
      <c r="B45" s="247"/>
      <c r="C45" s="248"/>
      <c r="D45" s="87" t="s">
        <v>285</v>
      </c>
      <c r="E45" s="69"/>
      <c r="F45" s="91"/>
      <c r="G45" s="117">
        <f>SUM(G43:G44)</f>
        <v>10920</v>
      </c>
    </row>
    <row r="46" spans="1:8" ht="26.25" customHeight="1">
      <c r="A46" s="246" t="s">
        <v>271</v>
      </c>
      <c r="B46" s="247"/>
      <c r="C46" s="248"/>
      <c r="D46" s="87" t="s">
        <v>292</v>
      </c>
      <c r="E46" s="69"/>
      <c r="F46" s="91"/>
      <c r="G46" s="117">
        <f>ROUNDDOWN(G45*1.1,0)</f>
        <v>12012</v>
      </c>
    </row>
    <row r="47" spans="1:8" ht="13.5" customHeight="1">
      <c r="A47" s="101"/>
      <c r="B47" s="101"/>
      <c r="C47" s="101"/>
      <c r="G47" s="118"/>
    </row>
    <row r="48" spans="1:8" ht="26.25" customHeight="1">
      <c r="A48" s="65" t="s">
        <v>301</v>
      </c>
      <c r="B48" s="101"/>
      <c r="C48" s="101"/>
      <c r="G48" s="118"/>
    </row>
    <row r="49" spans="1:8" ht="26.25" customHeight="1">
      <c r="A49" s="56" t="s">
        <v>302</v>
      </c>
      <c r="B49" s="101"/>
      <c r="C49" s="101"/>
      <c r="G49" s="118"/>
    </row>
    <row r="50" spans="1:8" ht="26.25" customHeight="1">
      <c r="A50" s="66" t="s">
        <v>1</v>
      </c>
      <c r="B50" s="269" t="s">
        <v>210</v>
      </c>
      <c r="C50" s="270"/>
      <c r="D50" s="68" t="s">
        <v>211</v>
      </c>
      <c r="E50" s="293"/>
      <c r="F50" s="294"/>
      <c r="G50" s="294"/>
      <c r="H50" s="30"/>
    </row>
    <row r="51" spans="1:8" ht="27.95" customHeight="1">
      <c r="A51" s="268" t="s">
        <v>214</v>
      </c>
      <c r="B51" s="25" t="s">
        <v>255</v>
      </c>
      <c r="C51" s="24" t="s">
        <v>303</v>
      </c>
      <c r="D51" s="21" t="s">
        <v>304</v>
      </c>
      <c r="E51" s="120"/>
      <c r="F51" s="64"/>
      <c r="G51" s="118"/>
    </row>
    <row r="52" spans="1:8" ht="27.95" customHeight="1">
      <c r="A52" s="264"/>
      <c r="B52" s="25" t="s">
        <v>259</v>
      </c>
      <c r="C52" s="121" t="s">
        <v>305</v>
      </c>
      <c r="D52" s="21" t="s">
        <v>306</v>
      </c>
      <c r="G52" s="102"/>
      <c r="H52" s="64"/>
    </row>
    <row r="53" spans="1:8" ht="33.75" customHeight="1">
      <c r="A53" s="264"/>
      <c r="B53" s="25" t="s">
        <v>307</v>
      </c>
      <c r="C53" s="78" t="s">
        <v>308</v>
      </c>
      <c r="D53" s="21" t="s">
        <v>394</v>
      </c>
      <c r="G53" s="102"/>
    </row>
    <row r="54" spans="1:8" ht="27.95" customHeight="1">
      <c r="A54" s="265"/>
      <c r="B54" s="25" t="s">
        <v>309</v>
      </c>
      <c r="C54" s="54" t="s">
        <v>310</v>
      </c>
      <c r="D54" s="21" t="s">
        <v>311</v>
      </c>
      <c r="G54" s="102"/>
    </row>
    <row r="55" spans="1:8" ht="18.75" customHeight="1">
      <c r="A55" s="32" t="s">
        <v>312</v>
      </c>
      <c r="B55" s="101"/>
      <c r="C55" s="101"/>
      <c r="G55" s="102"/>
    </row>
    <row r="56" spans="1:8" ht="18.75" customHeight="1">
      <c r="A56" s="56" t="s">
        <v>253</v>
      </c>
    </row>
  </sheetData>
  <mergeCells count="28">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 ref="E30:G30"/>
    <mergeCell ref="A31:A33"/>
    <mergeCell ref="B50:C50"/>
    <mergeCell ref="E50:G50"/>
    <mergeCell ref="A51:A54"/>
    <mergeCell ref="A36:C36"/>
    <mergeCell ref="B40:C40"/>
    <mergeCell ref="E40:G40"/>
    <mergeCell ref="A41:A43"/>
    <mergeCell ref="A45:C45"/>
    <mergeCell ref="A46:C46"/>
    <mergeCell ref="A35:C35"/>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山口大学様式1_治験計画の概要</vt:lpstr>
      <vt:lpstr>山大様式4-5_研究経費ポイント表ー体外診断薬(相関・性能)－</vt:lpstr>
      <vt:lpstr>山口大学様式4-6_治験薬管理費ポイント算出表－体外診断薬－</vt:lpstr>
      <vt:lpstr>山口大学様式6_研究経費算定内訳書＜契約単位＞</vt:lpstr>
      <vt:lpstr>山口大学様式6_研究経費算定内訳書＜症例単位＞</vt:lpstr>
      <vt:lpstr>山口大学様式1_治験計画の概要!Print_Area</vt:lpstr>
      <vt:lpstr>'山口大学様式4-6_治験薬管理費ポイント算出表－体外診断薬－'!Print_Area</vt:lpstr>
      <vt:lpstr>'山口大学様式6_研究経費算定内訳書＜契約単位＞'!Print_Area</vt:lpstr>
      <vt:lpstr>'山大様式4-5_研究経費ポイント表ー体外診断薬(相関・性能)－'!Print_Area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2026-01-26T03:57:57Z</dcterms:modified>
</cp:coreProperties>
</file>