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1F63DEEB-3308-45B9-8668-7E4CD1367EF9}" xr6:coauthVersionLast="47" xr6:coauthVersionMax="47" xr10:uidLastSave="{00000000-0000-0000-0000-000000000000}"/>
  <bookViews>
    <workbookView xWindow="5370" yWindow="540" windowWidth="20925" windowHeight="14940" tabRatio="851" firstSheet="3" activeTab="4" xr2:uid="{00000000-000D-0000-FFFF-FFFF00000000}"/>
  </bookViews>
  <sheets>
    <sheet name="山口大学様式1_治験計画の概要" sheetId="2" r:id="rId1"/>
    <sheet name="山大様式4-1_研究経費ポイント表－製販後臨床試験・医薬品－" sheetId="3" r:id="rId2"/>
    <sheet name="山大様式4-6_治験薬管理費ポイント表－製販後臨床試験・医薬品" sheetId="4" r:id="rId3"/>
    <sheet name="山口大学様式6_研究経費算定内訳書＜契約単位＞" sheetId="5" r:id="rId4"/>
    <sheet name="山口大学様式6_研究経費算定内訳書＜症例単位＞" sheetId="6" r:id="rId5"/>
  </sheets>
  <definedNames>
    <definedName name="_xlnm.Print_Area" localSheetId="0">山口大学様式1_治験計画の概要!$A$1:$H$133</definedName>
    <definedName name="_xlnm.Print_Area" localSheetId="3">'山口大学様式6_研究経費算定内訳書＜契約単位＞'!$A$1:$H$48</definedName>
    <definedName name="_xlnm.Print_Area" localSheetId="2">'山大様式4-6_治験薬管理費ポイント表－製販後臨床試験・医薬品'!$A$1:$Q$35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 l="1"/>
  <c r="F20" i="5"/>
  <c r="G20" i="5" s="1"/>
  <c r="G27" i="5" s="1"/>
  <c r="G23" i="5"/>
  <c r="D11" i="5"/>
  <c r="D10" i="5"/>
  <c r="D9" i="5"/>
  <c r="D8" i="5"/>
  <c r="E7" i="5"/>
  <c r="D7" i="5"/>
  <c r="D6" i="5"/>
  <c r="H2" i="5"/>
  <c r="G40" i="5" l="1"/>
  <c r="G29" i="5"/>
  <c r="G45" i="5" l="1"/>
  <c r="G47" i="5" s="1"/>
  <c r="G48" i="5" s="1"/>
  <c r="G44" i="5"/>
  <c r="G46" i="5"/>
  <c r="G30" i="5"/>
  <c r="G31" i="5" s="1"/>
  <c r="G32" i="5" s="1"/>
  <c r="D18" i="6" l="1"/>
  <c r="L2" i="4"/>
  <c r="L2" i="3"/>
  <c r="D17" i="6" l="1"/>
  <c r="D16" i="6"/>
  <c r="H1" i="6" l="1"/>
  <c r="G42" i="6"/>
  <c r="G43" i="6" s="1"/>
  <c r="G33" i="6"/>
  <c r="G34" i="6" s="1"/>
  <c r="G35" i="6" s="1"/>
  <c r="G36" i="6" s="1"/>
  <c r="G32" i="6"/>
  <c r="G23" i="6"/>
  <c r="G24" i="6" s="1"/>
  <c r="Q29" i="4"/>
  <c r="Q28" i="4"/>
  <c r="Q27" i="4"/>
  <c r="Q26" i="4"/>
  <c r="Q25" i="4"/>
  <c r="Q24" i="4"/>
  <c r="Q23" i="4"/>
  <c r="Q22" i="4"/>
  <c r="Q21" i="4"/>
  <c r="Q14" i="4"/>
  <c r="Q13" i="4"/>
  <c r="Q12" i="4"/>
  <c r="R30" i="3"/>
  <c r="R29" i="3"/>
  <c r="R28" i="3"/>
  <c r="R27" i="3"/>
  <c r="R26" i="3"/>
  <c r="R25" i="3"/>
  <c r="R24" i="3"/>
  <c r="R23" i="3"/>
  <c r="R22" i="3"/>
  <c r="R21" i="3"/>
  <c r="R19" i="3"/>
  <c r="R18" i="3"/>
  <c r="R17" i="3"/>
  <c r="R16" i="3"/>
  <c r="R15" i="3"/>
  <c r="R14" i="3"/>
  <c r="R13" i="3"/>
  <c r="R12" i="3"/>
  <c r="R11" i="3"/>
  <c r="D38" i="2"/>
  <c r="R32" i="3" l="1"/>
  <c r="Q30" i="4"/>
  <c r="F7" i="6" s="1"/>
  <c r="G7" i="6" s="1"/>
  <c r="Q15" i="4"/>
  <c r="G25" i="6"/>
  <c r="G26" i="6"/>
  <c r="G27" i="6" s="1"/>
  <c r="G44" i="6"/>
  <c r="G45" i="6" s="1"/>
  <c r="G46" i="6" s="1"/>
  <c r="F5" i="6" l="1"/>
  <c r="G5" i="6" s="1"/>
  <c r="F6" i="6"/>
  <c r="G6" i="6" s="1"/>
  <c r="G8" i="6" l="1"/>
  <c r="G9" i="6" s="1"/>
  <c r="G10" i="6" l="1"/>
  <c r="G11" i="6" s="1"/>
  <c r="G12" i="6" s="1"/>
  <c r="G17" i="6" l="1"/>
  <c r="G18" i="6"/>
  <c r="G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0000-000001000000}">
      <text>
        <r>
          <rPr>
            <b/>
            <sz val="9"/>
            <color indexed="81"/>
            <rFont val="BIZ UDPゴシック"/>
            <family val="3"/>
            <charset val="128"/>
          </rPr>
          <t>作成者:</t>
        </r>
        <r>
          <rPr>
            <sz val="9"/>
            <color indexed="81"/>
            <rFont val="BIZ UDPゴシック"/>
            <family val="3"/>
            <charset val="128"/>
          </rPr>
          <t xml:space="preserve">
新規の場合は、治験事務局にお問い合わせください。</t>
        </r>
      </text>
    </comment>
    <comment ref="C16" authorId="0" shapeId="0" xr:uid="{00000000-0006-0000-0000-000002000000}">
      <text>
        <r>
          <rPr>
            <b/>
            <sz val="9"/>
            <color indexed="81"/>
            <rFont val="BIZ UDPゴシック"/>
            <family val="3"/>
            <charset val="128"/>
          </rPr>
          <t>作成者:</t>
        </r>
        <r>
          <rPr>
            <sz val="9"/>
            <color indexed="81"/>
            <rFont val="BIZ UDPゴシック"/>
            <family val="3"/>
            <charset val="128"/>
          </rPr>
          <t xml:space="preserve">
プルダウン形式ですが、複数該当する場合には入力してください。</t>
        </r>
      </text>
    </comment>
    <comment ref="C22" authorId="0" shapeId="0" xr:uid="{00000000-0006-0000-0000-000003000000}">
      <text>
        <r>
          <rPr>
            <b/>
            <sz val="9"/>
            <color indexed="81"/>
            <rFont val="BIZ UDPゴシック"/>
            <family val="3"/>
            <charset val="128"/>
          </rPr>
          <t>作成者:</t>
        </r>
        <r>
          <rPr>
            <sz val="9"/>
            <color indexed="81"/>
            <rFont val="BIZ UDPゴシック"/>
            <family val="3"/>
            <charset val="128"/>
          </rPr>
          <t xml:space="preserve">
公開用の会議の概要、議事録には依頼者名を記載しますので、原則として
「○○株式会社の依頼による」という記載は不要です。</t>
        </r>
      </text>
    </comment>
    <comment ref="F37" authorId="0" shapeId="0" xr:uid="{00000000-0006-0000-0000-000004000000}">
      <text>
        <r>
          <rPr>
            <b/>
            <sz val="9"/>
            <color indexed="81"/>
            <rFont val="BIZ UDPゴシック"/>
            <family val="3"/>
            <charset val="128"/>
          </rPr>
          <t>作成者:</t>
        </r>
        <r>
          <rPr>
            <sz val="9"/>
            <color indexed="81"/>
            <rFont val="BIZ UDPゴシック"/>
            <family val="3"/>
            <charset val="128"/>
          </rPr>
          <t xml:space="preserve">
職名が不明な場合には、治験事務局までお問い合わせください。</t>
        </r>
      </text>
    </comment>
    <comment ref="C39" authorId="0" shapeId="0" xr:uid="{00000000-0006-0000-0000-000005000000}">
      <text>
        <r>
          <rPr>
            <b/>
            <sz val="9"/>
            <color indexed="81"/>
            <rFont val="BIZ UDPゴシック"/>
            <family val="3"/>
            <charset val="128"/>
          </rPr>
          <t>作成者:</t>
        </r>
        <r>
          <rPr>
            <sz val="9"/>
            <color indexed="81"/>
            <rFont val="BIZ UDPゴシック"/>
            <family val="3"/>
            <charset val="128"/>
          </rPr>
          <t xml:space="preserve">
行数が足りない場合には、適宜追加してください。</t>
        </r>
      </text>
    </comment>
    <comment ref="A59" authorId="0" shapeId="0" xr:uid="{00000000-0006-0000-0000-000006000000}">
      <text>
        <r>
          <rPr>
            <b/>
            <sz val="9"/>
            <color indexed="81"/>
            <rFont val="MS P ゴシック"/>
            <family val="3"/>
            <charset val="128"/>
          </rPr>
          <t>作成者:</t>
        </r>
        <r>
          <rPr>
            <sz val="9"/>
            <color indexed="81"/>
            <rFont val="MS P ゴシック"/>
            <family val="3"/>
            <charset val="128"/>
          </rPr>
          <t xml:space="preserve">
レセプトで必要な情報となります。</t>
        </r>
      </text>
    </comment>
    <comment ref="B62" authorId="0" shapeId="0" xr:uid="{00000000-0006-0000-0000-000007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66" authorId="0" shapeId="0" xr:uid="{00000000-0006-0000-0000-000008000000}">
      <text>
        <r>
          <rPr>
            <b/>
            <sz val="9"/>
            <color indexed="81"/>
            <rFont val="BIZ UDPゴシック"/>
            <family val="3"/>
            <charset val="128"/>
          </rPr>
          <t>作成者:</t>
        </r>
        <r>
          <rPr>
            <sz val="9"/>
            <color indexed="81"/>
            <rFont val="BIZ UDPゴシック"/>
            <family val="3"/>
            <charset val="128"/>
          </rPr>
          <t xml:space="preserve">
数値のみ入力してください。</t>
        </r>
      </text>
    </comment>
    <comment ref="B71" authorId="0" shapeId="0" xr:uid="{00000000-0006-0000-0000-000009000000}">
      <text>
        <r>
          <rPr>
            <b/>
            <sz val="9"/>
            <color indexed="81"/>
            <rFont val="BIZ UDPゴシック"/>
            <family val="3"/>
            <charset val="128"/>
          </rPr>
          <t>作成者:</t>
        </r>
        <r>
          <rPr>
            <sz val="9"/>
            <color indexed="81"/>
            <rFont val="BIZ UDPゴシック"/>
            <family val="3"/>
            <charset val="128"/>
          </rPr>
          <t xml:space="preserve">
本院としては、初回IRBに契約締結できるようにしておりますので、初回IRB日をご記載ください。
ただし、初回IRB日に契約できないケースもありますので、その場合は本様式の何らかの更新時に、この点も更新いただければ幸いです。</t>
        </r>
      </text>
    </comment>
    <comment ref="B72" authorId="0" shapeId="0" xr:uid="{00000000-0006-0000-0000-00000A000000}">
      <text>
        <r>
          <rPr>
            <b/>
            <sz val="9"/>
            <color indexed="81"/>
            <rFont val="BIZ UDPゴシック"/>
            <family val="3"/>
            <charset val="128"/>
          </rPr>
          <t>作成者:</t>
        </r>
        <r>
          <rPr>
            <sz val="9"/>
            <color indexed="81"/>
            <rFont val="BIZ UDPゴシック"/>
            <family val="3"/>
            <charset val="128"/>
          </rPr>
          <t xml:space="preserve">
治験終了日が該当する年度末をご記載ください。</t>
        </r>
      </text>
    </comment>
    <comment ref="C77" authorId="0" shapeId="0" xr:uid="{00000000-0006-0000-0000-00000B000000}">
      <text>
        <r>
          <rPr>
            <b/>
            <sz val="9"/>
            <color indexed="81"/>
            <rFont val="BIZ UDPゴシック"/>
            <family val="3"/>
            <charset val="128"/>
          </rPr>
          <t>作成者:</t>
        </r>
        <r>
          <rPr>
            <sz val="9"/>
            <color indexed="81"/>
            <rFont val="BIZ UDPゴシック"/>
            <family val="3"/>
            <charset val="128"/>
          </rPr>
          <t xml:space="preserve">
プレスクリーニング有の場合において、プレスクリーニング脱落した場合は、脱落症例費のうち、24,000円を請求いたします。その後、スクリーニング脱落した場合は、36,000円請求いたします（最大で60,000円（税抜））。</t>
        </r>
      </text>
    </comment>
    <comment ref="B80" authorId="0" shapeId="0" xr:uid="{00000000-0006-0000-0000-00000C000000}">
      <text>
        <r>
          <rPr>
            <b/>
            <sz val="9"/>
            <color indexed="81"/>
            <rFont val="BIZ UDPゴシック"/>
            <family val="3"/>
            <charset val="128"/>
          </rPr>
          <t>作成者:</t>
        </r>
        <r>
          <rPr>
            <sz val="9"/>
            <color indexed="81"/>
            <rFont val="BIZ UDPゴシック"/>
            <family val="3"/>
            <charset val="128"/>
          </rPr>
          <t xml:space="preserve">
CRC業務についてご記載ください。</t>
        </r>
      </text>
    </comment>
    <comment ref="B89" authorId="0" shapeId="0" xr:uid="{00000000-0006-0000-0000-00000D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93" authorId="0" shapeId="0" xr:uid="{00000000-0006-0000-0000-00000E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95" authorId="0" shapeId="0" xr:uid="{00000000-0006-0000-0000-00000F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A104" authorId="0" shapeId="0" xr:uid="{00000000-0006-0000-0000-000010000000}">
      <text>
        <r>
          <rPr>
            <b/>
            <sz val="10"/>
            <color indexed="81"/>
            <rFont val="BIZ UDPゴシック"/>
            <family val="3"/>
            <charset val="128"/>
          </rPr>
          <t>作成者:</t>
        </r>
        <r>
          <rPr>
            <sz val="10"/>
            <color indexed="81"/>
            <rFont val="BIZ UDPゴシック"/>
            <family val="3"/>
            <charset val="128"/>
          </rPr>
          <t xml:space="preserve">
契約書、IRB審査結果通知書等について、</t>
        </r>
        <r>
          <rPr>
            <b/>
            <sz val="10"/>
            <color indexed="81"/>
            <rFont val="BIZ UDPゴシック"/>
            <family val="3"/>
            <charset val="128"/>
          </rPr>
          <t>「9.担当者」と別</t>
        </r>
        <r>
          <rPr>
            <sz val="10"/>
            <color indexed="81"/>
            <rFont val="BIZ UDPゴシック"/>
            <family val="3"/>
            <charset val="128"/>
          </rPr>
          <t>に書類の送付先の指定がある場合は、入力してください。
※「9.担当者」と同一の場合は「同上」と記載</t>
        </r>
      </text>
    </comment>
    <comment ref="B104" authorId="0" shapeId="0" xr:uid="{00000000-0006-0000-0000-000011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14" authorId="0" shapeId="0" xr:uid="{00000000-0006-0000-0000-000012000000}">
      <text>
        <r>
          <rPr>
            <b/>
            <sz val="9"/>
            <color indexed="81"/>
            <rFont val="BIZ UDPゴシック"/>
            <family val="3"/>
            <charset val="128"/>
          </rPr>
          <t>作成者:</t>
        </r>
        <r>
          <rPr>
            <sz val="9"/>
            <color indexed="81"/>
            <rFont val="BIZ UDPゴシック"/>
            <family val="3"/>
            <charset val="128"/>
          </rPr>
          <t xml:space="preserve">
1行目：役職名
2行目：氏名</t>
        </r>
      </text>
    </comment>
    <comment ref="B116" authorId="0" shapeId="0" xr:uid="{00000000-0006-0000-0000-000013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 ref="B122" authorId="0" shapeId="0" xr:uid="{00000000-0006-0000-0000-000014000000}">
      <text>
        <r>
          <rPr>
            <b/>
            <sz val="9"/>
            <color indexed="81"/>
            <rFont val="BIZ UDPゴシック"/>
            <family val="3"/>
            <charset val="128"/>
          </rPr>
          <t>作成者:</t>
        </r>
        <r>
          <rPr>
            <sz val="9"/>
            <color indexed="81"/>
            <rFont val="BIZ UDPゴシック"/>
            <family val="3"/>
            <charset val="128"/>
          </rPr>
          <t xml:space="preserve">
1行目：郵便番号（000-0000）
2行目：都道府県から住所
3行目：ビル名等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400-000001000000}">
      <text>
        <r>
          <rPr>
            <b/>
            <sz val="9"/>
            <color indexed="81"/>
            <rFont val="MS P ゴシック"/>
            <family val="3"/>
            <charset val="128"/>
          </rPr>
          <t>作成者:</t>
        </r>
        <r>
          <rPr>
            <sz val="9"/>
            <color indexed="81"/>
            <rFont val="MS P ゴシック"/>
            <family val="3"/>
            <charset val="128"/>
          </rPr>
          <t xml:space="preserve">
SMO CRCが担当される場合は、ポイントを「0」とし、備考欄に「SMO導入のため」とご記載ください。</t>
        </r>
      </text>
    </comment>
  </commentList>
</comments>
</file>

<file path=xl/sharedStrings.xml><?xml version="1.0" encoding="utf-8"?>
<sst xmlns="http://schemas.openxmlformats.org/spreadsheetml/2006/main" count="627" uniqueCount="466">
  <si>
    <t>整理番号</t>
    <rPh sb="0" eb="2">
      <t>セイリ</t>
    </rPh>
    <rPh sb="2" eb="4">
      <t>バンゴウ</t>
    </rPh>
    <phoneticPr fontId="4"/>
  </si>
  <si>
    <t>区分</t>
    <rPh sb="0" eb="2">
      <t>クブン</t>
    </rPh>
    <phoneticPr fontId="4"/>
  </si>
  <si>
    <t>西暦</t>
    <rPh sb="0" eb="2">
      <t>セイレキ</t>
    </rPh>
    <phoneticPr fontId="4"/>
  </si>
  <si>
    <t>　　　　年　　　　月　　　　日</t>
    <phoneticPr fontId="4"/>
  </si>
  <si>
    <t>治　　験　　計　　画　　の　　概　　要</t>
    <rPh sb="0" eb="1">
      <t>オサム</t>
    </rPh>
    <rPh sb="3" eb="4">
      <t>シルシ</t>
    </rPh>
    <rPh sb="6" eb="7">
      <t>ケイ</t>
    </rPh>
    <rPh sb="9" eb="10">
      <t>ガ</t>
    </rPh>
    <rPh sb="15" eb="16">
      <t>オオムネ</t>
    </rPh>
    <rPh sb="18" eb="19">
      <t>ヨウ</t>
    </rPh>
    <phoneticPr fontId="4"/>
  </si>
  <si>
    <t>　1．研究の種別</t>
    <rPh sb="3" eb="5">
      <t>ケンキュウ</t>
    </rPh>
    <rPh sb="6" eb="8">
      <t>シュベツ</t>
    </rPh>
    <phoneticPr fontId="4"/>
  </si>
  <si>
    <t>□治験（□第Ⅰ相　　□第Ⅱ相　　□第Ⅱ相後期　　□第Ⅲ相）
□製造販売後臨床試験（試験薬提供　□有　　□無）</t>
    <phoneticPr fontId="4"/>
  </si>
  <si>
    <t>　2．研究の目的</t>
    <rPh sb="3" eb="5">
      <t>ケンキュウ</t>
    </rPh>
    <rPh sb="6" eb="8">
      <t>モクテキ</t>
    </rPh>
    <phoneticPr fontId="4"/>
  </si>
  <si>
    <t>□製造販売承認申請　　□製造販売承認事項一部変更承認申請
□その他（　　　　　　　　　　　　　　　　　　　　　　　　　　　　　　　　　　　）</t>
    <phoneticPr fontId="4"/>
  </si>
  <si>
    <t>　3．治験薬の名称
　　　及び剤形等</t>
    <rPh sb="3" eb="6">
      <t>チケンヤク</t>
    </rPh>
    <rPh sb="7" eb="9">
      <t>メイショウ</t>
    </rPh>
    <rPh sb="13" eb="14">
      <t>オヨ</t>
    </rPh>
    <rPh sb="15" eb="16">
      <t>ザイ</t>
    </rPh>
    <rPh sb="16" eb="17">
      <t>ケイ</t>
    </rPh>
    <rPh sb="17" eb="18">
      <t>トウ</t>
    </rPh>
    <phoneticPr fontId="4"/>
  </si>
  <si>
    <t>被験薬の化学名又は
識別番号（治験の場合）</t>
    <rPh sb="0" eb="2">
      <t>ヒケン</t>
    </rPh>
    <rPh sb="2" eb="3">
      <t>ヤク</t>
    </rPh>
    <rPh sb="4" eb="6">
      <t>カガク</t>
    </rPh>
    <rPh sb="6" eb="7">
      <t>メイ</t>
    </rPh>
    <rPh sb="7" eb="8">
      <t>マタ</t>
    </rPh>
    <rPh sb="10" eb="12">
      <t>シキベツ</t>
    </rPh>
    <rPh sb="12" eb="14">
      <t>バンゴウ</t>
    </rPh>
    <rPh sb="15" eb="17">
      <t>チケン</t>
    </rPh>
    <rPh sb="18" eb="20">
      <t>バアイ</t>
    </rPh>
    <phoneticPr fontId="4"/>
  </si>
  <si>
    <t>一般名</t>
    <rPh sb="0" eb="3">
      <t>イッパンメイ</t>
    </rPh>
    <phoneticPr fontId="4"/>
  </si>
  <si>
    <t>商品名（製販後の場合）</t>
    <rPh sb="0" eb="3">
      <t>ショウヒンメイ</t>
    </rPh>
    <rPh sb="4" eb="7">
      <t>セイハンゴ</t>
    </rPh>
    <rPh sb="8" eb="10">
      <t>バアイ</t>
    </rPh>
    <phoneticPr fontId="4"/>
  </si>
  <si>
    <t>剤形等</t>
    <rPh sb="0" eb="2">
      <t>ザイケイ</t>
    </rPh>
    <rPh sb="2" eb="3">
      <t>トウ</t>
    </rPh>
    <phoneticPr fontId="4"/>
  </si>
  <si>
    <t>成分及び分量</t>
    <rPh sb="0" eb="2">
      <t>セイブン</t>
    </rPh>
    <rPh sb="2" eb="3">
      <t>オヨ</t>
    </rPh>
    <rPh sb="4" eb="6">
      <t>ブンリョウ</t>
    </rPh>
    <phoneticPr fontId="4"/>
  </si>
  <si>
    <t>内服・注射・外用の別</t>
    <rPh sb="0" eb="2">
      <t>ナイフク</t>
    </rPh>
    <rPh sb="3" eb="5">
      <t>チュウシャ</t>
    </rPh>
    <rPh sb="6" eb="8">
      <t>ガイヨウ</t>
    </rPh>
    <rPh sb="9" eb="10">
      <t>ベツ</t>
    </rPh>
    <phoneticPr fontId="4"/>
  </si>
  <si>
    <t>　4．治験の内容①</t>
    <rPh sb="3" eb="5">
      <t>チケン</t>
    </rPh>
    <rPh sb="6" eb="8">
      <t>ナイヨウ</t>
    </rPh>
    <phoneticPr fontId="4"/>
  </si>
  <si>
    <t>対象疾患</t>
    <rPh sb="0" eb="2">
      <t>タイショウ</t>
    </rPh>
    <rPh sb="2" eb="4">
      <t>シッカン</t>
    </rPh>
    <phoneticPr fontId="4"/>
  </si>
  <si>
    <t>デザイン</t>
    <phoneticPr fontId="4"/>
  </si>
  <si>
    <t>□オープン　　□単盲検　　□二重盲検</t>
    <rPh sb="8" eb="9">
      <t>タン</t>
    </rPh>
    <rPh sb="9" eb="11">
      <t>モウケン</t>
    </rPh>
    <rPh sb="14" eb="18">
      <t>ニジュウモウケン</t>
    </rPh>
    <phoneticPr fontId="4"/>
  </si>
  <si>
    <t>ポピュレーション</t>
    <phoneticPr fontId="4"/>
  </si>
  <si>
    <t>□成人　  □成人（高齢者、肝・腎障害等合併有）　 
□小児（15歳未満の小児対象）</t>
    <rPh sb="1" eb="3">
      <t>セイジン</t>
    </rPh>
    <rPh sb="7" eb="9">
      <t>セイジン</t>
    </rPh>
    <rPh sb="10" eb="13">
      <t>コウレイシャ</t>
    </rPh>
    <rPh sb="14" eb="15">
      <t>カン</t>
    </rPh>
    <rPh sb="16" eb="17">
      <t>ジン</t>
    </rPh>
    <rPh sb="17" eb="19">
      <t>ショウガイ</t>
    </rPh>
    <rPh sb="19" eb="20">
      <t>トウ</t>
    </rPh>
    <rPh sb="20" eb="22">
      <t>ガッペイ</t>
    </rPh>
    <rPh sb="22" eb="23">
      <t>アリ</t>
    </rPh>
    <rPh sb="28" eb="30">
      <t>ショウニ</t>
    </rPh>
    <rPh sb="33" eb="34">
      <t>サイ</t>
    </rPh>
    <rPh sb="34" eb="36">
      <t>ミマン</t>
    </rPh>
    <rPh sb="37" eb="39">
      <t>ショウニ</t>
    </rPh>
    <rPh sb="39" eb="41">
      <t>タイショウ</t>
    </rPh>
    <phoneticPr fontId="4"/>
  </si>
  <si>
    <t>治験課題名</t>
    <rPh sb="0" eb="2">
      <t>チケン</t>
    </rPh>
    <rPh sb="2" eb="4">
      <t>カダイ</t>
    </rPh>
    <rPh sb="4" eb="5">
      <t>メイ</t>
    </rPh>
    <phoneticPr fontId="4"/>
  </si>
  <si>
    <r>
      <t xml:space="preserve">治験審査委員会の会議の記録の概要に上記治験課題名を、
□使用可　　□使用不可 
</t>
    </r>
    <r>
      <rPr>
        <sz val="9"/>
        <color indexed="8"/>
        <rFont val="Meiryo UI"/>
        <family val="3"/>
        <charset val="128"/>
      </rPr>
      <t>※使用不可の場合は、公表課題名を作成し下欄に記載ください。</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8" eb="30">
      <t>シヨウ</t>
    </rPh>
    <rPh sb="30" eb="31">
      <t>カ</t>
    </rPh>
    <rPh sb="34" eb="36">
      <t>シヨウ</t>
    </rPh>
    <rPh sb="36" eb="38">
      <t>フカ</t>
    </rPh>
    <rPh sb="42" eb="44">
      <t>シヨウ</t>
    </rPh>
    <rPh sb="44" eb="46">
      <t>フカ</t>
    </rPh>
    <rPh sb="47" eb="49">
      <t>バアイ</t>
    </rPh>
    <rPh sb="51" eb="53">
      <t>コウヒョウ</t>
    </rPh>
    <rPh sb="53" eb="55">
      <t>カダイ</t>
    </rPh>
    <rPh sb="55" eb="56">
      <t>メイ</t>
    </rPh>
    <rPh sb="57" eb="59">
      <t>サクセイ</t>
    </rPh>
    <rPh sb="60" eb="61">
      <t>シタ</t>
    </rPh>
    <rPh sb="61" eb="62">
      <t>ラン</t>
    </rPh>
    <rPh sb="63" eb="65">
      <t>キサイ</t>
    </rPh>
    <phoneticPr fontId="4"/>
  </si>
  <si>
    <t>公表課題名：</t>
    <rPh sb="0" eb="2">
      <t>コウヒョウ</t>
    </rPh>
    <rPh sb="2" eb="4">
      <t>カダイ</t>
    </rPh>
    <rPh sb="4" eb="5">
      <t>メイ</t>
    </rPh>
    <phoneticPr fontId="4"/>
  </si>
  <si>
    <t>治験の内容
（こちらの記載内容が契約書に反映されます。）</t>
    <rPh sb="0" eb="2">
      <t>チケン</t>
    </rPh>
    <rPh sb="3" eb="5">
      <t>ナイヨウ</t>
    </rPh>
    <rPh sb="11" eb="13">
      <t>キサイ</t>
    </rPh>
    <rPh sb="13" eb="15">
      <t>ナイヨウ</t>
    </rPh>
    <rPh sb="16" eb="19">
      <t>ケイヤクショ</t>
    </rPh>
    <rPh sb="20" eb="22">
      <t>ハンエイ</t>
    </rPh>
    <phoneticPr fontId="4"/>
  </si>
  <si>
    <t>投与期間</t>
    <rPh sb="0" eb="2">
      <t>トウヨ</t>
    </rPh>
    <rPh sb="2" eb="4">
      <t>キカン</t>
    </rPh>
    <phoneticPr fontId="4"/>
  </si>
  <si>
    <t>治験実施計画書番号</t>
    <rPh sb="0" eb="2">
      <t>チケン</t>
    </rPh>
    <rPh sb="2" eb="4">
      <t>ジッシ</t>
    </rPh>
    <rPh sb="4" eb="7">
      <t>ケイカクショ</t>
    </rPh>
    <rPh sb="7" eb="9">
      <t>バンゴウ</t>
    </rPh>
    <phoneticPr fontId="4"/>
  </si>
  <si>
    <t>治験期間
（プロトコールに定めた期間）</t>
    <rPh sb="0" eb="2">
      <t>チケン</t>
    </rPh>
    <rPh sb="2" eb="4">
      <t>キカン</t>
    </rPh>
    <rPh sb="13" eb="14">
      <t>サダ</t>
    </rPh>
    <rPh sb="16" eb="18">
      <t>キカン</t>
    </rPh>
    <phoneticPr fontId="4"/>
  </si>
  <si>
    <t>　　　　　　年　　　月　　　日　～　　　　　　年　　　月　　　日</t>
    <rPh sb="6" eb="7">
      <t>ネン</t>
    </rPh>
    <rPh sb="10" eb="11">
      <t>ガツ</t>
    </rPh>
    <rPh sb="14" eb="15">
      <t>ニチ</t>
    </rPh>
    <rPh sb="23" eb="24">
      <t>ネン</t>
    </rPh>
    <rPh sb="27" eb="28">
      <t>ガツ</t>
    </rPh>
    <rPh sb="31" eb="32">
      <t>ニチ</t>
    </rPh>
    <phoneticPr fontId="4"/>
  </si>
  <si>
    <t>エントリー期間</t>
    <rPh sb="5" eb="7">
      <t>キカン</t>
    </rPh>
    <phoneticPr fontId="4"/>
  </si>
  <si>
    <t>入院・外来の別</t>
    <rPh sb="0" eb="2">
      <t>ニュウイン</t>
    </rPh>
    <rPh sb="3" eb="5">
      <t>ガイライ</t>
    </rPh>
    <rPh sb="6" eb="7">
      <t>ベツ</t>
    </rPh>
    <phoneticPr fontId="4"/>
  </si>
  <si>
    <t>□入院　　□外来　　□入院及び外来</t>
    <phoneticPr fontId="4"/>
  </si>
  <si>
    <t>国際共同治験</t>
    <rPh sb="0" eb="2">
      <t>コクサイ</t>
    </rPh>
    <rPh sb="2" eb="4">
      <t>キョウドウ</t>
    </rPh>
    <rPh sb="4" eb="6">
      <t>チケン</t>
    </rPh>
    <phoneticPr fontId="4"/>
  </si>
  <si>
    <t>□はい　　□いいえ</t>
    <phoneticPr fontId="4"/>
  </si>
  <si>
    <t>ゲノム・遺伝子解析</t>
    <rPh sb="4" eb="7">
      <t>イデンシ</t>
    </rPh>
    <rPh sb="7" eb="9">
      <t>カイセキ</t>
    </rPh>
    <phoneticPr fontId="4"/>
  </si>
  <si>
    <r>
      <t>□有（□日本製薬工業協会分類A　　□分類B　　□分類C）　　　□無</t>
    </r>
    <r>
      <rPr>
        <sz val="9"/>
        <color indexed="8"/>
        <rFont val="Meiryo UI"/>
        <family val="3"/>
        <charset val="128"/>
      </rPr>
      <t xml:space="preserve">
※日本製薬工業協会分類：http://www.jpma.or.jp/about/basis/guide/pdf/phamageno.pdf　参照</t>
    </r>
    <rPh sb="1" eb="2">
      <t>ア</t>
    </rPh>
    <rPh sb="4" eb="6">
      <t>ニホン</t>
    </rPh>
    <rPh sb="6" eb="8">
      <t>セイヤク</t>
    </rPh>
    <rPh sb="8" eb="10">
      <t>コウギョウ</t>
    </rPh>
    <rPh sb="10" eb="12">
      <t>キョウカイ</t>
    </rPh>
    <rPh sb="12" eb="14">
      <t>ブンルイ</t>
    </rPh>
    <rPh sb="18" eb="20">
      <t>ブンルイ</t>
    </rPh>
    <rPh sb="24" eb="26">
      <t>ブンルイ</t>
    </rPh>
    <rPh sb="32" eb="33">
      <t>ナ</t>
    </rPh>
    <rPh sb="35" eb="37">
      <t>ニホン</t>
    </rPh>
    <rPh sb="37" eb="39">
      <t>セイヤク</t>
    </rPh>
    <rPh sb="39" eb="41">
      <t>コウギョウ</t>
    </rPh>
    <rPh sb="41" eb="43">
      <t>キョウカイ</t>
    </rPh>
    <rPh sb="43" eb="45">
      <t>ブンルイ</t>
    </rPh>
    <rPh sb="104" eb="106">
      <t>サンショウ</t>
    </rPh>
    <phoneticPr fontId="4"/>
  </si>
  <si>
    <t>　4．治験の内容②</t>
    <rPh sb="3" eb="5">
      <t>チケン</t>
    </rPh>
    <rPh sb="6" eb="8">
      <t>ナイヨウ</t>
    </rPh>
    <phoneticPr fontId="4"/>
  </si>
  <si>
    <t>画像診断の画像提出</t>
    <rPh sb="0" eb="2">
      <t>ガゾウ</t>
    </rPh>
    <rPh sb="2" eb="4">
      <t>シンダン</t>
    </rPh>
    <rPh sb="5" eb="7">
      <t>ガゾウ</t>
    </rPh>
    <rPh sb="7" eb="9">
      <t>テイシュツ</t>
    </rPh>
    <phoneticPr fontId="4"/>
  </si>
  <si>
    <t>□有　　　□無</t>
    <rPh sb="1" eb="2">
      <t>アリ</t>
    </rPh>
    <rPh sb="6" eb="7">
      <t>ナ</t>
    </rPh>
    <phoneticPr fontId="4"/>
  </si>
  <si>
    <t>有の場合の提出回数（1例あたり）：</t>
    <rPh sb="0" eb="1">
      <t>ア</t>
    </rPh>
    <rPh sb="2" eb="4">
      <t>バアイ</t>
    </rPh>
    <rPh sb="5" eb="7">
      <t>テイシュツ</t>
    </rPh>
    <rPh sb="7" eb="9">
      <t>カイスウ</t>
    </rPh>
    <rPh sb="11" eb="12">
      <t>レイ</t>
    </rPh>
    <phoneticPr fontId="4"/>
  </si>
  <si>
    <t>外注検査特殊発送の希望</t>
    <rPh sb="0" eb="2">
      <t>ガイチュウ</t>
    </rPh>
    <rPh sb="2" eb="4">
      <t>ケンサ</t>
    </rPh>
    <rPh sb="4" eb="6">
      <t>トクシュ</t>
    </rPh>
    <rPh sb="6" eb="8">
      <t>ハッソウ</t>
    </rPh>
    <rPh sb="9" eb="11">
      <t>キボウ</t>
    </rPh>
    <phoneticPr fontId="4"/>
  </si>
  <si>
    <t>発症処理の回数（1例あたり）：</t>
    <rPh sb="0" eb="2">
      <t>ハッショウ</t>
    </rPh>
    <rPh sb="2" eb="4">
      <t>ショリ</t>
    </rPh>
    <rPh sb="5" eb="7">
      <t>カイスウ</t>
    </rPh>
    <rPh sb="9" eb="10">
      <t>レイ</t>
    </rPh>
    <phoneticPr fontId="4"/>
  </si>
  <si>
    <t>症例ファイル作成希望</t>
    <rPh sb="0" eb="2">
      <t>ショウレイ</t>
    </rPh>
    <rPh sb="6" eb="8">
      <t>サクセイ</t>
    </rPh>
    <rPh sb="8" eb="10">
      <t>キボウ</t>
    </rPh>
    <phoneticPr fontId="4"/>
  </si>
  <si>
    <t>ＥＤＣの使用</t>
    <rPh sb="4" eb="6">
      <t>シヨウ</t>
    </rPh>
    <phoneticPr fontId="4"/>
  </si>
  <si>
    <t>□有　　　□無</t>
    <rPh sb="1" eb="2">
      <t>ア</t>
    </rPh>
    <rPh sb="6" eb="7">
      <t>ナ</t>
    </rPh>
    <phoneticPr fontId="4"/>
  </si>
  <si>
    <t>IRBへの症例報告書の
見本の提出</t>
    <rPh sb="5" eb="7">
      <t>ショウレイ</t>
    </rPh>
    <rPh sb="7" eb="10">
      <t>ホウコクショ</t>
    </rPh>
    <rPh sb="12" eb="14">
      <t>ミホン</t>
    </rPh>
    <rPh sb="15" eb="17">
      <t>テイシュツ</t>
    </rPh>
    <phoneticPr fontId="4"/>
  </si>
  <si>
    <r>
      <t>□有　　 □無</t>
    </r>
    <r>
      <rPr>
        <sz val="10"/>
        <color indexed="8"/>
        <rFont val="Meiryo UI"/>
        <family val="3"/>
        <charset val="128"/>
      </rPr>
      <t>（治験実施計画書において記載事項が十分に読み取れるため）</t>
    </r>
    <rPh sb="1" eb="2">
      <t>アリ</t>
    </rPh>
    <rPh sb="6" eb="7">
      <t>ナ</t>
    </rPh>
    <rPh sb="8" eb="10">
      <t>チケン</t>
    </rPh>
    <rPh sb="10" eb="12">
      <t>ジッシ</t>
    </rPh>
    <rPh sb="12" eb="15">
      <t>ケイカクショ</t>
    </rPh>
    <rPh sb="19" eb="21">
      <t>キサイ</t>
    </rPh>
    <rPh sb="21" eb="23">
      <t>ジコウ</t>
    </rPh>
    <rPh sb="24" eb="26">
      <t>ジュウブン</t>
    </rPh>
    <rPh sb="27" eb="28">
      <t>ヨ</t>
    </rPh>
    <rPh sb="29" eb="30">
      <t>ト</t>
    </rPh>
    <phoneticPr fontId="4"/>
  </si>
  <si>
    <t>実施診療科</t>
    <rPh sb="0" eb="2">
      <t>ジッシ</t>
    </rPh>
    <rPh sb="2" eb="5">
      <t>シンリョウカ</t>
    </rPh>
    <phoneticPr fontId="4"/>
  </si>
  <si>
    <t>診療科名</t>
    <rPh sb="0" eb="3">
      <t>シンリョウカ</t>
    </rPh>
    <rPh sb="3" eb="4">
      <t>メイ</t>
    </rPh>
    <phoneticPr fontId="4"/>
  </si>
  <si>
    <t>○○科</t>
    <rPh sb="2" eb="3">
      <t>カ</t>
    </rPh>
    <phoneticPr fontId="4"/>
  </si>
  <si>
    <t>実施診療科および担当医師</t>
    <rPh sb="0" eb="2">
      <t>ジッシ</t>
    </rPh>
    <rPh sb="2" eb="5">
      <t>シンリョウカ</t>
    </rPh>
    <rPh sb="8" eb="10">
      <t>タントウ</t>
    </rPh>
    <rPh sb="10" eb="12">
      <t>イシ</t>
    </rPh>
    <phoneticPr fontId="4"/>
  </si>
  <si>
    <t>分類</t>
    <rPh sb="0" eb="2">
      <t>ブンルイ</t>
    </rPh>
    <phoneticPr fontId="4"/>
  </si>
  <si>
    <t>所属</t>
    <rPh sb="0" eb="2">
      <t>ショゾク</t>
    </rPh>
    <phoneticPr fontId="4"/>
  </si>
  <si>
    <t>職名</t>
    <rPh sb="0" eb="2">
      <t>ショクメイ</t>
    </rPh>
    <phoneticPr fontId="4"/>
  </si>
  <si>
    <t>氏名</t>
    <rPh sb="0" eb="2">
      <t>シメイ</t>
    </rPh>
    <phoneticPr fontId="4"/>
  </si>
  <si>
    <t>責任医師</t>
  </si>
  <si>
    <t>教授</t>
    <rPh sb="0" eb="2">
      <t>キョウジュ</t>
    </rPh>
    <phoneticPr fontId="4"/>
  </si>
  <si>
    <t>山田　太郎</t>
    <rPh sb="0" eb="2">
      <t>ヤマダ</t>
    </rPh>
    <rPh sb="3" eb="5">
      <t>タロウ</t>
    </rPh>
    <phoneticPr fontId="4"/>
  </si>
  <si>
    <t>分担医師</t>
    <phoneticPr fontId="4"/>
  </si>
  <si>
    <t>分担医師</t>
    <phoneticPr fontId="4"/>
  </si>
  <si>
    <t>　5．治験薬の詳細</t>
    <phoneticPr fontId="4"/>
  </si>
  <si>
    <t>治験薬の名称①</t>
    <rPh sb="0" eb="2">
      <t>チケン</t>
    </rPh>
    <rPh sb="2" eb="3">
      <t>ヤク</t>
    </rPh>
    <rPh sb="4" eb="6">
      <t>メイショウ</t>
    </rPh>
    <phoneticPr fontId="1"/>
  </si>
  <si>
    <t>治験成分記号①</t>
    <rPh sb="0" eb="2">
      <t>チケン</t>
    </rPh>
    <rPh sb="2" eb="4">
      <t>セイブン</t>
    </rPh>
    <rPh sb="4" eb="6">
      <t>キゴウ</t>
    </rPh>
    <phoneticPr fontId="1"/>
  </si>
  <si>
    <t>届出年月日①</t>
    <rPh sb="0" eb="1">
      <t>トドケ</t>
    </rPh>
    <rPh sb="1" eb="2">
      <t>デ</t>
    </rPh>
    <rPh sb="2" eb="5">
      <t>ネンガッピ</t>
    </rPh>
    <phoneticPr fontId="1"/>
  </si>
  <si>
    <t>届出回数①</t>
    <rPh sb="0" eb="2">
      <t>トドケデ</t>
    </rPh>
    <rPh sb="2" eb="4">
      <t>カイスウ</t>
    </rPh>
    <phoneticPr fontId="1"/>
  </si>
  <si>
    <t>治験薬の名称②</t>
    <rPh sb="0" eb="2">
      <t>チケン</t>
    </rPh>
    <rPh sb="2" eb="3">
      <t>ヤク</t>
    </rPh>
    <rPh sb="4" eb="6">
      <t>メイショウ</t>
    </rPh>
    <phoneticPr fontId="1"/>
  </si>
  <si>
    <t>治験成分記号②</t>
    <rPh sb="0" eb="2">
      <t>チケン</t>
    </rPh>
    <rPh sb="2" eb="4">
      <t>セイブン</t>
    </rPh>
    <rPh sb="4" eb="6">
      <t>キゴウ</t>
    </rPh>
    <phoneticPr fontId="1"/>
  </si>
  <si>
    <t>届出年月日②</t>
    <rPh sb="0" eb="1">
      <t>トドケ</t>
    </rPh>
    <rPh sb="1" eb="2">
      <t>デ</t>
    </rPh>
    <rPh sb="2" eb="5">
      <t>ネンガッピ</t>
    </rPh>
    <phoneticPr fontId="1"/>
  </si>
  <si>
    <t>届出回数②</t>
    <rPh sb="0" eb="2">
      <t>トドケデ</t>
    </rPh>
    <rPh sb="2" eb="4">
      <t>カイスウ</t>
    </rPh>
    <phoneticPr fontId="1"/>
  </si>
  <si>
    <t>予定される効能効果</t>
  </si>
  <si>
    <t>　6．ネットワーク
　　　治験の有無
　　□有　　　□無</t>
    <rPh sb="13" eb="15">
      <t>チケン</t>
    </rPh>
    <rPh sb="16" eb="18">
      <t>ウム</t>
    </rPh>
    <rPh sb="23" eb="24">
      <t>ア</t>
    </rPh>
    <rPh sb="28" eb="29">
      <t>ナ</t>
    </rPh>
    <phoneticPr fontId="4"/>
  </si>
  <si>
    <t>ネットワーク施設の病院名
（有の場合のみ記入）</t>
    <rPh sb="6" eb="8">
      <t>シセツ</t>
    </rPh>
    <rPh sb="9" eb="11">
      <t>ビョウイン</t>
    </rPh>
    <rPh sb="11" eb="12">
      <t>メイ</t>
    </rPh>
    <rPh sb="14" eb="15">
      <t>ア</t>
    </rPh>
    <rPh sb="16" eb="18">
      <t>バアイ</t>
    </rPh>
    <rPh sb="20" eb="22">
      <t>キニュウ</t>
    </rPh>
    <phoneticPr fontId="4"/>
  </si>
  <si>
    <t>　　　　　　　　　　　　　　　　　　　病院　　　　　　　　　　　　　　　　　　　　　　病院</t>
    <rPh sb="19" eb="21">
      <t>ビョウイン</t>
    </rPh>
    <rPh sb="43" eb="45">
      <t>ビョウイン</t>
    </rPh>
    <phoneticPr fontId="4"/>
  </si>
  <si>
    <t>　7．契約形態と
　　　進捗状況</t>
    <rPh sb="3" eb="5">
      <t>ケイヤク</t>
    </rPh>
    <rPh sb="5" eb="7">
      <t>ケイタイ</t>
    </rPh>
    <rPh sb="12" eb="14">
      <t>シンチョク</t>
    </rPh>
    <rPh sb="14" eb="16">
      <t>ジョウキョウ</t>
    </rPh>
    <phoneticPr fontId="4"/>
  </si>
  <si>
    <t>契約方法</t>
    <rPh sb="0" eb="2">
      <t>ケイヤク</t>
    </rPh>
    <rPh sb="2" eb="4">
      <t>ホウホウ</t>
    </rPh>
    <phoneticPr fontId="4"/>
  </si>
  <si>
    <t>□単年度契約　　　□複数年契約</t>
    <rPh sb="1" eb="4">
      <t>タンネンド</t>
    </rPh>
    <rPh sb="4" eb="6">
      <t>ケイヤク</t>
    </rPh>
    <rPh sb="10" eb="13">
      <t>フクスウネン</t>
    </rPh>
    <rPh sb="13" eb="15">
      <t>ケイヤク</t>
    </rPh>
    <phoneticPr fontId="4"/>
  </si>
  <si>
    <t>契約予定日（治験開始日）</t>
    <rPh sb="0" eb="2">
      <t>ケイヤク</t>
    </rPh>
    <rPh sb="2" eb="4">
      <t>ヨテイ</t>
    </rPh>
    <rPh sb="4" eb="5">
      <t>ビ</t>
    </rPh>
    <rPh sb="6" eb="8">
      <t>チケン</t>
    </rPh>
    <rPh sb="8" eb="11">
      <t>カイシビ</t>
    </rPh>
    <phoneticPr fontId="4"/>
  </si>
  <si>
    <t>年　　月　　日</t>
    <rPh sb="0" eb="1">
      <t>ネン</t>
    </rPh>
    <rPh sb="3" eb="4">
      <t>ガツ</t>
    </rPh>
    <rPh sb="6" eb="7">
      <t>ニチ</t>
    </rPh>
    <phoneticPr fontId="4"/>
  </si>
  <si>
    <t>契約終了予定日</t>
    <phoneticPr fontId="4"/>
  </si>
  <si>
    <t>目標とする被験者数</t>
    <rPh sb="0" eb="2">
      <t>モクヒョウ</t>
    </rPh>
    <rPh sb="5" eb="8">
      <t>ヒケンシャ</t>
    </rPh>
    <rPh sb="8" eb="9">
      <t>スウ</t>
    </rPh>
    <phoneticPr fontId="4"/>
  </si>
  <si>
    <t>マイルストーンの設定基準</t>
    <rPh sb="8" eb="10">
      <t>セッテイ</t>
    </rPh>
    <rPh sb="10" eb="12">
      <t>キジュン</t>
    </rPh>
    <phoneticPr fontId="4"/>
  </si>
  <si>
    <t>第Ⅰ期</t>
    <rPh sb="0" eb="1">
      <t>ダイ</t>
    </rPh>
    <rPh sb="1" eb="3">
      <t>イチキ</t>
    </rPh>
    <phoneticPr fontId="4"/>
  </si>
  <si>
    <t>第Ⅱ期</t>
    <rPh sb="0" eb="2">
      <t>ダイニ</t>
    </rPh>
    <rPh sb="2" eb="3">
      <t>キ</t>
    </rPh>
    <phoneticPr fontId="4"/>
  </si>
  <si>
    <t>第Ⅲ期</t>
    <rPh sb="0" eb="1">
      <t>ダイ</t>
    </rPh>
    <rPh sb="2" eb="3">
      <t>キ</t>
    </rPh>
    <phoneticPr fontId="4"/>
  </si>
  <si>
    <t>分子学的適格性の確認
（プレスクリーニングの有無）</t>
    <rPh sb="0" eb="2">
      <t>ブンシ</t>
    </rPh>
    <rPh sb="2" eb="4">
      <t>ガクテキ</t>
    </rPh>
    <rPh sb="4" eb="7">
      <t>テキカクセイ</t>
    </rPh>
    <rPh sb="8" eb="10">
      <t>カクニン</t>
    </rPh>
    <rPh sb="22" eb="24">
      <t>ウム</t>
    </rPh>
    <phoneticPr fontId="4"/>
  </si>
  <si>
    <t>□プレスクリーニング有　　　□プレスクリーニング無</t>
    <rPh sb="10" eb="11">
      <t>ア</t>
    </rPh>
    <rPh sb="24" eb="25">
      <t>ナ</t>
    </rPh>
    <phoneticPr fontId="4"/>
  </si>
  <si>
    <t>必須文書の保管期間</t>
    <rPh sb="0" eb="2">
      <t>ヒッス</t>
    </rPh>
    <rPh sb="2" eb="4">
      <t>ブンショ</t>
    </rPh>
    <rPh sb="5" eb="7">
      <t>ホカン</t>
    </rPh>
    <rPh sb="7" eb="9">
      <t>キカン</t>
    </rPh>
    <phoneticPr fontId="4"/>
  </si>
  <si>
    <t>□J-GCP対応　　□その他（　　　　　　　　　　　　　　　　　　　　　）</t>
    <rPh sb="6" eb="8">
      <t>タイオウ</t>
    </rPh>
    <phoneticPr fontId="4"/>
  </si>
  <si>
    <t>治験終了後の資料保管年数</t>
    <rPh sb="0" eb="2">
      <t>チケン</t>
    </rPh>
    <rPh sb="2" eb="5">
      <t>シュウリョウゴ</t>
    </rPh>
    <rPh sb="6" eb="8">
      <t>シリョウ</t>
    </rPh>
    <rPh sb="8" eb="10">
      <t>ホカン</t>
    </rPh>
    <rPh sb="10" eb="12">
      <t>ネンスウ</t>
    </rPh>
    <phoneticPr fontId="4"/>
  </si>
  <si>
    <t>年</t>
    <rPh sb="0" eb="1">
      <t>ネン</t>
    </rPh>
    <phoneticPr fontId="4"/>
  </si>
  <si>
    <t>SMO適用の有無</t>
    <rPh sb="3" eb="5">
      <t>テキヨウ</t>
    </rPh>
    <rPh sb="6" eb="8">
      <t>ウム</t>
    </rPh>
    <phoneticPr fontId="4"/>
  </si>
  <si>
    <t>□適用あり　　　　　□適用なし</t>
    <rPh sb="1" eb="3">
      <t>テキヨウ</t>
    </rPh>
    <rPh sb="11" eb="13">
      <t>テキヨウ</t>
    </rPh>
    <phoneticPr fontId="4"/>
  </si>
  <si>
    <t>適用ありの場合：会社名</t>
    <rPh sb="0" eb="2">
      <t>テキヨウ</t>
    </rPh>
    <rPh sb="5" eb="7">
      <t>バアイ</t>
    </rPh>
    <rPh sb="8" eb="11">
      <t>カイシャメイ</t>
    </rPh>
    <phoneticPr fontId="4"/>
  </si>
  <si>
    <t>覚書</t>
    <rPh sb="0" eb="2">
      <t>オボエガキ</t>
    </rPh>
    <phoneticPr fontId="4"/>
  </si>
  <si>
    <t>□CROとの業務委託範囲等</t>
    <rPh sb="6" eb="8">
      <t>ギョウム</t>
    </rPh>
    <rPh sb="8" eb="10">
      <t>イタク</t>
    </rPh>
    <rPh sb="10" eb="12">
      <t>ハンイ</t>
    </rPh>
    <rPh sb="12" eb="13">
      <t>トウ</t>
    </rPh>
    <phoneticPr fontId="4"/>
  </si>
  <si>
    <t>□SMOとの業務委託範囲等</t>
    <rPh sb="6" eb="8">
      <t>ギョウム</t>
    </rPh>
    <rPh sb="8" eb="10">
      <t>イタク</t>
    </rPh>
    <rPh sb="10" eb="12">
      <t>ハンイ</t>
    </rPh>
    <rPh sb="12" eb="13">
      <t>トウ</t>
    </rPh>
    <phoneticPr fontId="4"/>
  </si>
  <si>
    <t>□費用負担（保険外併用療養費の範囲）</t>
    <rPh sb="1" eb="3">
      <t>ヒヨウ</t>
    </rPh>
    <rPh sb="3" eb="5">
      <t>フタン</t>
    </rPh>
    <rPh sb="6" eb="9">
      <t>ホケンガイ</t>
    </rPh>
    <rPh sb="9" eb="11">
      <t>ヘイヨウ</t>
    </rPh>
    <rPh sb="11" eb="14">
      <t>リョウヨウヒ</t>
    </rPh>
    <rPh sb="15" eb="17">
      <t>ハンイ</t>
    </rPh>
    <phoneticPr fontId="4"/>
  </si>
  <si>
    <t>□貸与物品</t>
    <rPh sb="1" eb="3">
      <t>タイヨ</t>
    </rPh>
    <rPh sb="3" eb="5">
      <t>ブッピン</t>
    </rPh>
    <phoneticPr fontId="4"/>
  </si>
  <si>
    <t>□必須文書の保管期間</t>
    <rPh sb="1" eb="3">
      <t>ヒッス</t>
    </rPh>
    <rPh sb="3" eb="5">
      <t>ブンショ</t>
    </rPh>
    <rPh sb="6" eb="8">
      <t>ホカン</t>
    </rPh>
    <rPh sb="8" eb="10">
      <t>キカン</t>
    </rPh>
    <phoneticPr fontId="4"/>
  </si>
  <si>
    <t>□契約書本体の読み替え</t>
    <rPh sb="1" eb="3">
      <t>ケイヤク</t>
    </rPh>
    <rPh sb="3" eb="4">
      <t>ショ</t>
    </rPh>
    <rPh sb="4" eb="6">
      <t>ホンタイ</t>
    </rPh>
    <rPh sb="7" eb="8">
      <t>ヨ</t>
    </rPh>
    <rPh sb="9" eb="10">
      <t>カ</t>
    </rPh>
    <phoneticPr fontId="4"/>
  </si>
  <si>
    <t>□その他（　　　　　　　　　　　　　　　　　　　　　　　　　　　　　　　　　）</t>
    <rPh sb="3" eb="4">
      <t>タ</t>
    </rPh>
    <phoneticPr fontId="4"/>
  </si>
  <si>
    <t>　8．契約者</t>
    <rPh sb="3" eb="6">
      <t>ケイヤクシャ</t>
    </rPh>
    <phoneticPr fontId="4"/>
  </si>
  <si>
    <t>住所</t>
    <rPh sb="0" eb="2">
      <t>ジュウショ</t>
    </rPh>
    <phoneticPr fontId="4"/>
  </si>
  <si>
    <t>会社名</t>
    <rPh sb="0" eb="3">
      <t>カイシャメイ</t>
    </rPh>
    <phoneticPr fontId="4"/>
  </si>
  <si>
    <t>代表者</t>
    <rPh sb="0" eb="3">
      <t>ダイヒョウシャ</t>
    </rPh>
    <phoneticPr fontId="4"/>
  </si>
  <si>
    <t>　9．担当者</t>
    <rPh sb="3" eb="6">
      <t>タントウシャ</t>
    </rPh>
    <phoneticPr fontId="4"/>
  </si>
  <si>
    <t>電話番号</t>
    <rPh sb="0" eb="2">
      <t>デンワ</t>
    </rPh>
    <rPh sb="2" eb="4">
      <t>バンゴウ</t>
    </rPh>
    <phoneticPr fontId="4"/>
  </si>
  <si>
    <t>FAX番号</t>
    <rPh sb="3" eb="5">
      <t>バンゴウ</t>
    </rPh>
    <phoneticPr fontId="4"/>
  </si>
  <si>
    <t>E-mail　アドレス</t>
    <phoneticPr fontId="4"/>
  </si>
  <si>
    <t>　10．手続き書類等
　　　　 送付先</t>
    <rPh sb="4" eb="6">
      <t>テツヅ</t>
    </rPh>
    <rPh sb="7" eb="9">
      <t>ショルイ</t>
    </rPh>
    <rPh sb="9" eb="10">
      <t>トウ</t>
    </rPh>
    <rPh sb="16" eb="19">
      <t>ソウフサキ</t>
    </rPh>
    <phoneticPr fontId="4"/>
  </si>
  <si>
    <t>E-mail　アドレス</t>
    <phoneticPr fontId="4"/>
  </si>
  <si>
    <t>請求書会社名</t>
    <rPh sb="0" eb="3">
      <t>セイキュウショ</t>
    </rPh>
    <rPh sb="3" eb="6">
      <t>カイシャメイ</t>
    </rPh>
    <phoneticPr fontId="4"/>
  </si>
  <si>
    <t>請求書氏名</t>
    <rPh sb="0" eb="3">
      <t>セイキュウショ</t>
    </rPh>
    <rPh sb="3" eb="5">
      <t>シメイ</t>
    </rPh>
    <phoneticPr fontId="4"/>
  </si>
  <si>
    <t>請求書住所</t>
    <rPh sb="0" eb="3">
      <t>セイキュウショ</t>
    </rPh>
    <rPh sb="3" eb="5">
      <t>ジュウショ</t>
    </rPh>
    <phoneticPr fontId="4"/>
  </si>
  <si>
    <t>請求書送付先 会社名</t>
    <rPh sb="0" eb="2">
      <t>セイキュウ</t>
    </rPh>
    <rPh sb="2" eb="3">
      <t>ショ</t>
    </rPh>
    <rPh sb="3" eb="6">
      <t>ソウフサキ</t>
    </rPh>
    <rPh sb="7" eb="10">
      <t>カイシャメイ</t>
    </rPh>
    <phoneticPr fontId="4"/>
  </si>
  <si>
    <t>請求書送付先 担当者所属</t>
    <rPh sb="2" eb="3">
      <t>ショ</t>
    </rPh>
    <rPh sb="7" eb="10">
      <t>タントウシャ</t>
    </rPh>
    <rPh sb="10" eb="12">
      <t>ショゾク</t>
    </rPh>
    <phoneticPr fontId="4"/>
  </si>
  <si>
    <t>請求書送付先 担当者氏名</t>
    <rPh sb="2" eb="3">
      <t>ショ</t>
    </rPh>
    <phoneticPr fontId="4"/>
  </si>
  <si>
    <t>請求書送付先 住所</t>
    <rPh sb="0" eb="2">
      <t>セイキュウ</t>
    </rPh>
    <rPh sb="2" eb="3">
      <t>ショ</t>
    </rPh>
    <rPh sb="3" eb="6">
      <t>ソウフサキ</t>
    </rPh>
    <rPh sb="7" eb="9">
      <t>ジュウショ</t>
    </rPh>
    <phoneticPr fontId="4"/>
  </si>
  <si>
    <t>請求書送付先 電話番号</t>
    <rPh sb="7" eb="9">
      <t>デンワ</t>
    </rPh>
    <rPh sb="9" eb="11">
      <t>バンゴウ</t>
    </rPh>
    <phoneticPr fontId="4"/>
  </si>
  <si>
    <t>　　なお、支店・営業所等別の連絡先・担当者がおられる場合、下記に記載願います。</t>
    <rPh sb="5" eb="7">
      <t>シテン</t>
    </rPh>
    <rPh sb="8" eb="11">
      <t>エイギョウショ</t>
    </rPh>
    <rPh sb="11" eb="12">
      <t>トウ</t>
    </rPh>
    <rPh sb="12" eb="13">
      <t>ベツ</t>
    </rPh>
    <rPh sb="14" eb="17">
      <t>レンラクサキ</t>
    </rPh>
    <rPh sb="18" eb="21">
      <t>タントウシャ</t>
    </rPh>
    <rPh sb="26" eb="28">
      <t>バアイ</t>
    </rPh>
    <rPh sb="29" eb="31">
      <t>カキ</t>
    </rPh>
    <rPh sb="32" eb="34">
      <t>キサイ</t>
    </rPh>
    <rPh sb="34" eb="35">
      <t>ネガ</t>
    </rPh>
    <phoneticPr fontId="4"/>
  </si>
  <si>
    <t>西暦　　　　年　　月　　日</t>
    <rPh sb="0" eb="2">
      <t>セイレキ</t>
    </rPh>
    <rPh sb="6" eb="7">
      <t>ネン</t>
    </rPh>
    <rPh sb="9" eb="10">
      <t>ガツ</t>
    </rPh>
    <rPh sb="12" eb="13">
      <t>ニチ</t>
    </rPh>
    <phoneticPr fontId="4"/>
  </si>
  <si>
    <t>区　分</t>
    <rPh sb="0" eb="1">
      <t>ク</t>
    </rPh>
    <rPh sb="2" eb="3">
      <t>ブン</t>
    </rPh>
    <phoneticPr fontId="4"/>
  </si>
  <si>
    <t>　■医薬品　　□医療機器　　□再生医療等製品</t>
    <rPh sb="2" eb="5">
      <t>イヤクヒン</t>
    </rPh>
    <rPh sb="8" eb="10">
      <t>イリョウ</t>
    </rPh>
    <rPh sb="10" eb="12">
      <t>キキ</t>
    </rPh>
    <rPh sb="15" eb="17">
      <t>サイセイ</t>
    </rPh>
    <rPh sb="17" eb="19">
      <t>イリョウ</t>
    </rPh>
    <rPh sb="19" eb="20">
      <t>トウ</t>
    </rPh>
    <rPh sb="20" eb="22">
      <t>セイヒン</t>
    </rPh>
    <phoneticPr fontId="4"/>
  </si>
  <si>
    <t>　□新規契約　□変更契約</t>
    <rPh sb="2" eb="4">
      <t>シンキ</t>
    </rPh>
    <rPh sb="4" eb="6">
      <t>ケイヤク</t>
    </rPh>
    <rPh sb="8" eb="10">
      <t>ヘンコウ</t>
    </rPh>
    <rPh sb="10" eb="12">
      <t>ケイヤク</t>
    </rPh>
    <phoneticPr fontId="4"/>
  </si>
  <si>
    <t>臨床試験研究経費 ：合計ポイント×6,000円／１症例当たり</t>
    <rPh sb="25" eb="27">
      <t>ショウレイ</t>
    </rPh>
    <rPh sb="27" eb="28">
      <t>アタ</t>
    </rPh>
    <phoneticPr fontId="4"/>
  </si>
  <si>
    <t>要素</t>
    <rPh sb="0" eb="2">
      <t>ヨウソ</t>
    </rPh>
    <phoneticPr fontId="4"/>
  </si>
  <si>
    <t>ウエイト</t>
    <phoneticPr fontId="4"/>
  </si>
  <si>
    <t>I
（ウエイト×1）</t>
    <phoneticPr fontId="4"/>
  </si>
  <si>
    <t>Ⅱ
（ウエイト×3）</t>
    <phoneticPr fontId="4"/>
  </si>
  <si>
    <t>Ⅲ
（ウエイト×5）</t>
    <phoneticPr fontId="4"/>
  </si>
  <si>
    <t>Ⅳ
（ウエイト×10）</t>
    <phoneticPr fontId="4"/>
  </si>
  <si>
    <t>Ⅴ
（ウエイト×15）</t>
    <phoneticPr fontId="4"/>
  </si>
  <si>
    <t>ポイント</t>
    <phoneticPr fontId="4"/>
  </si>
  <si>
    <t>A</t>
    <phoneticPr fontId="4"/>
  </si>
  <si>
    <t>対象疾患の重篤度</t>
    <rPh sb="0" eb="2">
      <t>タイショウ</t>
    </rPh>
    <rPh sb="2" eb="4">
      <t>シッカン</t>
    </rPh>
    <rPh sb="5" eb="7">
      <t>ジュウトク</t>
    </rPh>
    <rPh sb="7" eb="8">
      <t>ド</t>
    </rPh>
    <phoneticPr fontId="4"/>
  </si>
  <si>
    <t>軽度</t>
    <rPh sb="0" eb="2">
      <t>ケイド</t>
    </rPh>
    <phoneticPr fontId="4"/>
  </si>
  <si>
    <t>中等度</t>
    <rPh sb="0" eb="2">
      <t>チュウトウ</t>
    </rPh>
    <rPh sb="2" eb="3">
      <t>ド</t>
    </rPh>
    <phoneticPr fontId="4"/>
  </si>
  <si>
    <t>重症・重篤</t>
    <rPh sb="0" eb="2">
      <t>ジュウショウ</t>
    </rPh>
    <rPh sb="3" eb="5">
      <t>ジュウトク</t>
    </rPh>
    <phoneticPr fontId="4"/>
  </si>
  <si>
    <t>B</t>
    <phoneticPr fontId="4"/>
  </si>
  <si>
    <t>入院・外来の状況</t>
    <rPh sb="0" eb="2">
      <t>ニュウイン</t>
    </rPh>
    <rPh sb="3" eb="5">
      <t>ガイライ</t>
    </rPh>
    <rPh sb="6" eb="8">
      <t>ジョウキョウ</t>
    </rPh>
    <phoneticPr fontId="4"/>
  </si>
  <si>
    <t>外来</t>
    <rPh sb="0" eb="2">
      <t>ガイライ</t>
    </rPh>
    <phoneticPr fontId="4"/>
  </si>
  <si>
    <t>入院</t>
    <rPh sb="0" eb="2">
      <t>ニュウイン</t>
    </rPh>
    <phoneticPr fontId="4"/>
  </si>
  <si>
    <t>C</t>
    <phoneticPr fontId="4"/>
  </si>
  <si>
    <t>治験薬製造承認の状況</t>
    <rPh sb="0" eb="2">
      <t>チケン</t>
    </rPh>
    <rPh sb="2" eb="3">
      <t>ヤク</t>
    </rPh>
    <rPh sb="3" eb="5">
      <t>セイゾウ</t>
    </rPh>
    <rPh sb="5" eb="7">
      <t>ショウニン</t>
    </rPh>
    <rPh sb="8" eb="10">
      <t>ジョウキョウ</t>
    </rPh>
    <phoneticPr fontId="4"/>
  </si>
  <si>
    <t>他の適応で
国内で承認</t>
    <rPh sb="0" eb="1">
      <t>タ</t>
    </rPh>
    <rPh sb="2" eb="4">
      <t>テキオウ</t>
    </rPh>
    <rPh sb="6" eb="8">
      <t>コクナイ</t>
    </rPh>
    <rPh sb="9" eb="11">
      <t>ショウニン</t>
    </rPh>
    <phoneticPr fontId="4"/>
  </si>
  <si>
    <t>同一適応で
欧米で承認</t>
    <rPh sb="0" eb="2">
      <t>ドウイツ</t>
    </rPh>
    <rPh sb="2" eb="4">
      <t>テキオウ</t>
    </rPh>
    <rPh sb="6" eb="8">
      <t>オウベイ</t>
    </rPh>
    <rPh sb="9" eb="11">
      <t>ショウニン</t>
    </rPh>
    <phoneticPr fontId="4"/>
  </si>
  <si>
    <t>未承認</t>
    <rPh sb="0" eb="3">
      <t>ミショウニン</t>
    </rPh>
    <phoneticPr fontId="4"/>
  </si>
  <si>
    <t>D</t>
    <phoneticPr fontId="4"/>
  </si>
  <si>
    <t>相の種類</t>
    <rPh sb="0" eb="1">
      <t>ソウ</t>
    </rPh>
    <rPh sb="2" eb="4">
      <t>シュルイ</t>
    </rPh>
    <phoneticPr fontId="4"/>
  </si>
  <si>
    <t>Ⅱ相・Ⅲ相</t>
    <rPh sb="1" eb="2">
      <t>ソウ</t>
    </rPh>
    <rPh sb="4" eb="5">
      <t>ソウ</t>
    </rPh>
    <phoneticPr fontId="4"/>
  </si>
  <si>
    <t>Ⅰ相</t>
    <rPh sb="1" eb="2">
      <t>ソウ</t>
    </rPh>
    <phoneticPr fontId="4"/>
  </si>
  <si>
    <t>E</t>
    <phoneticPr fontId="4"/>
  </si>
  <si>
    <t>デザイン</t>
    <phoneticPr fontId="4"/>
  </si>
  <si>
    <t>オープン</t>
    <phoneticPr fontId="4"/>
  </si>
  <si>
    <t>単盲検</t>
    <rPh sb="0" eb="1">
      <t>タン</t>
    </rPh>
    <rPh sb="1" eb="2">
      <t>モウ</t>
    </rPh>
    <rPh sb="2" eb="3">
      <t>ケン</t>
    </rPh>
    <phoneticPr fontId="4"/>
  </si>
  <si>
    <t>二重盲検</t>
    <rPh sb="0" eb="2">
      <t>ニジュウ</t>
    </rPh>
    <rPh sb="2" eb="3">
      <t>モウ</t>
    </rPh>
    <rPh sb="3" eb="4">
      <t>ケン</t>
    </rPh>
    <phoneticPr fontId="4"/>
  </si>
  <si>
    <t>F</t>
    <phoneticPr fontId="4"/>
  </si>
  <si>
    <t>プラセボの使用</t>
    <rPh sb="5" eb="7">
      <t>シヨウ</t>
    </rPh>
    <phoneticPr fontId="4"/>
  </si>
  <si>
    <t>使　用</t>
    <rPh sb="0" eb="1">
      <t>シ</t>
    </rPh>
    <rPh sb="2" eb="3">
      <t>ヨウ</t>
    </rPh>
    <phoneticPr fontId="4"/>
  </si>
  <si>
    <t>G</t>
    <phoneticPr fontId="4"/>
  </si>
  <si>
    <t>併用薬の使用</t>
    <rPh sb="0" eb="2">
      <t>ヘイヨウ</t>
    </rPh>
    <rPh sb="2" eb="3">
      <t>ヤク</t>
    </rPh>
    <rPh sb="4" eb="6">
      <t>シヨウ</t>
    </rPh>
    <phoneticPr fontId="4"/>
  </si>
  <si>
    <t>同効薬でも
不変使用可</t>
    <rPh sb="0" eb="1">
      <t>ドウ</t>
    </rPh>
    <rPh sb="1" eb="2">
      <t>コウ</t>
    </rPh>
    <rPh sb="2" eb="3">
      <t>ヤク</t>
    </rPh>
    <rPh sb="6" eb="8">
      <t>フヘン</t>
    </rPh>
    <rPh sb="8" eb="10">
      <t>シヨウ</t>
    </rPh>
    <rPh sb="10" eb="11">
      <t>カ</t>
    </rPh>
    <phoneticPr fontId="4"/>
  </si>
  <si>
    <t>同効薬のみ
禁止</t>
    <rPh sb="0" eb="1">
      <t>ドウ</t>
    </rPh>
    <rPh sb="1" eb="2">
      <t>コウ</t>
    </rPh>
    <rPh sb="2" eb="3">
      <t>ヤク</t>
    </rPh>
    <rPh sb="6" eb="8">
      <t>キンシ</t>
    </rPh>
    <phoneticPr fontId="4"/>
  </si>
  <si>
    <t>全面禁止</t>
    <rPh sb="0" eb="2">
      <t>ゼンメン</t>
    </rPh>
    <rPh sb="2" eb="4">
      <t>キンシ</t>
    </rPh>
    <phoneticPr fontId="4"/>
  </si>
  <si>
    <t>H</t>
    <phoneticPr fontId="4"/>
  </si>
  <si>
    <t>治験薬の投与経路</t>
    <rPh sb="0" eb="2">
      <t>チケン</t>
    </rPh>
    <rPh sb="2" eb="3">
      <t>ヤク</t>
    </rPh>
    <rPh sb="4" eb="6">
      <t>トウヨ</t>
    </rPh>
    <rPh sb="6" eb="8">
      <t>ケイロ</t>
    </rPh>
    <phoneticPr fontId="4"/>
  </si>
  <si>
    <t>内用・外用</t>
    <rPh sb="0" eb="2">
      <t>ナイヨウ</t>
    </rPh>
    <rPh sb="3" eb="5">
      <t>ガイヨウ</t>
    </rPh>
    <phoneticPr fontId="4"/>
  </si>
  <si>
    <t>皮下・筋注</t>
    <rPh sb="0" eb="2">
      <t>ヒカ</t>
    </rPh>
    <rPh sb="3" eb="4">
      <t>キン</t>
    </rPh>
    <rPh sb="4" eb="5">
      <t>チュウ</t>
    </rPh>
    <phoneticPr fontId="4"/>
  </si>
  <si>
    <t>静注・特殊</t>
    <rPh sb="0" eb="1">
      <t>セイ</t>
    </rPh>
    <rPh sb="1" eb="2">
      <t>チュウ</t>
    </rPh>
    <rPh sb="3" eb="5">
      <t>トクシュ</t>
    </rPh>
    <phoneticPr fontId="4"/>
  </si>
  <si>
    <t>I</t>
    <phoneticPr fontId="4"/>
  </si>
  <si>
    <t>４週間以内</t>
    <rPh sb="1" eb="3">
      <t>シュウカン</t>
    </rPh>
    <rPh sb="3" eb="5">
      <t>イナイ</t>
    </rPh>
    <phoneticPr fontId="4"/>
  </si>
  <si>
    <t>５～２４週</t>
    <rPh sb="4" eb="5">
      <t>シュウ</t>
    </rPh>
    <phoneticPr fontId="4"/>
  </si>
  <si>
    <r>
      <rPr>
        <sz val="6"/>
        <rFont val="Meiryo UI"/>
        <family val="3"/>
        <charset val="128"/>
      </rPr>
      <t>　　</t>
    </r>
    <r>
      <rPr>
        <sz val="11"/>
        <rFont val="Meiryo UI"/>
        <family val="3"/>
        <charset val="128"/>
      </rPr>
      <t xml:space="preserve">
２５～５１週</t>
    </r>
    <rPh sb="8" eb="9">
      <t>シュウ</t>
    </rPh>
    <phoneticPr fontId="4"/>
  </si>
  <si>
    <t>⇒52週以上の場合、下記※1参照
1症例あたりの投与期間</t>
    <rPh sb="3" eb="6">
      <t>シュウイジョウ</t>
    </rPh>
    <rPh sb="7" eb="9">
      <t>バアイ</t>
    </rPh>
    <rPh sb="10" eb="12">
      <t>カキ</t>
    </rPh>
    <rPh sb="14" eb="16">
      <t>サンショウ</t>
    </rPh>
    <rPh sb="18" eb="20">
      <t>ショウレイ</t>
    </rPh>
    <rPh sb="24" eb="26">
      <t>トウヨ</t>
    </rPh>
    <rPh sb="26" eb="28">
      <t>キカン</t>
    </rPh>
    <phoneticPr fontId="4"/>
  </si>
  <si>
    <t>（</t>
    <phoneticPr fontId="4"/>
  </si>
  <si>
    <t>）週</t>
    <rPh sb="1" eb="2">
      <t>シュウ</t>
    </rPh>
    <phoneticPr fontId="4"/>
  </si>
  <si>
    <t>J</t>
    <phoneticPr fontId="4"/>
  </si>
  <si>
    <t>被験者層</t>
    <rPh sb="0" eb="3">
      <t>ヒケンシャ</t>
    </rPh>
    <rPh sb="3" eb="4">
      <t>ソウ</t>
    </rPh>
    <phoneticPr fontId="4"/>
  </si>
  <si>
    <t>成人</t>
    <rPh sb="0" eb="2">
      <t>セイジン</t>
    </rPh>
    <phoneticPr fontId="4"/>
  </si>
  <si>
    <r>
      <t xml:space="preserve">小児、成人
</t>
    </r>
    <r>
      <rPr>
        <sz val="8"/>
        <rFont val="Meiryo UI"/>
        <family val="3"/>
        <charset val="128"/>
      </rPr>
      <t>（高齢者、肝、
腎障害等合併有）</t>
    </r>
    <rPh sb="0" eb="2">
      <t>ショウニ</t>
    </rPh>
    <rPh sb="3" eb="5">
      <t>セイジン</t>
    </rPh>
    <rPh sb="7" eb="10">
      <t>コウレイシャ</t>
    </rPh>
    <rPh sb="11" eb="12">
      <t>カン</t>
    </rPh>
    <rPh sb="14" eb="15">
      <t>ジン</t>
    </rPh>
    <rPh sb="15" eb="18">
      <t>ショウガイトウ</t>
    </rPh>
    <rPh sb="18" eb="20">
      <t>ガッペイ</t>
    </rPh>
    <rPh sb="20" eb="21">
      <t>ユウ</t>
    </rPh>
    <phoneticPr fontId="4"/>
  </si>
  <si>
    <t>乳児、新生児、
低出生体重児</t>
    <rPh sb="0" eb="2">
      <t>ニュウジ</t>
    </rPh>
    <rPh sb="3" eb="6">
      <t>シンセイジ</t>
    </rPh>
    <rPh sb="8" eb="14">
      <t>テイシュッショウタイジュウジ</t>
    </rPh>
    <phoneticPr fontId="4"/>
  </si>
  <si>
    <t>K</t>
    <phoneticPr fontId="4"/>
  </si>
  <si>
    <r>
      <t xml:space="preserve">被験者層の選出
</t>
    </r>
    <r>
      <rPr>
        <sz val="9"/>
        <rFont val="Meiryo UI"/>
        <family val="3"/>
        <charset val="128"/>
      </rPr>
      <t>（適格+除外基準数）</t>
    </r>
    <rPh sb="0" eb="3">
      <t>ヒケンシャ</t>
    </rPh>
    <rPh sb="3" eb="4">
      <t>ソウ</t>
    </rPh>
    <rPh sb="5" eb="7">
      <t>センシュツ</t>
    </rPh>
    <rPh sb="9" eb="11">
      <t>テキカク</t>
    </rPh>
    <rPh sb="12" eb="14">
      <t>ジョガイ</t>
    </rPh>
    <rPh sb="14" eb="16">
      <t>キジュン</t>
    </rPh>
    <rPh sb="16" eb="17">
      <t>スウ</t>
    </rPh>
    <phoneticPr fontId="4"/>
  </si>
  <si>
    <t>１９以下</t>
    <rPh sb="2" eb="4">
      <t>イカ</t>
    </rPh>
    <phoneticPr fontId="4"/>
  </si>
  <si>
    <t>２０～２９</t>
    <phoneticPr fontId="4"/>
  </si>
  <si>
    <t>３０以上</t>
    <rPh sb="2" eb="4">
      <t>イジョウ</t>
    </rPh>
    <phoneticPr fontId="4"/>
  </si>
  <si>
    <t>L</t>
    <phoneticPr fontId="4"/>
  </si>
  <si>
    <t>４以下</t>
    <rPh sb="1" eb="3">
      <t>イカ</t>
    </rPh>
    <phoneticPr fontId="4"/>
  </si>
  <si>
    <t>５～９</t>
    <phoneticPr fontId="4"/>
  </si>
  <si>
    <t>１０～１９</t>
    <phoneticPr fontId="4"/>
  </si>
  <si>
    <t>２０～４４</t>
    <phoneticPr fontId="4"/>
  </si>
  <si>
    <t>４５以上</t>
    <rPh sb="2" eb="4">
      <t>イジョウ</t>
    </rPh>
    <phoneticPr fontId="4"/>
  </si>
  <si>
    <t>M</t>
    <phoneticPr fontId="4"/>
  </si>
  <si>
    <r>
      <t>臨床症状観察項目数</t>
    </r>
    <r>
      <rPr>
        <sz val="9"/>
        <rFont val="Meiryo UI"/>
        <family val="3"/>
        <charset val="128"/>
      </rPr>
      <t>※2</t>
    </r>
    <rPh sb="0" eb="2">
      <t>リンショウ</t>
    </rPh>
    <rPh sb="2" eb="4">
      <t>ショウジョウ</t>
    </rPh>
    <rPh sb="4" eb="6">
      <t>カンサツ</t>
    </rPh>
    <rPh sb="6" eb="9">
      <t>コウモクスウ</t>
    </rPh>
    <phoneticPr fontId="4"/>
  </si>
  <si>
    <t>１０以上</t>
    <rPh sb="2" eb="4">
      <t>イジョウ</t>
    </rPh>
    <phoneticPr fontId="4"/>
  </si>
  <si>
    <t>N</t>
    <phoneticPr fontId="4"/>
  </si>
  <si>
    <r>
      <t>一般的臨床検査＋
非侵襲的機能検査及び
画像診断項目数</t>
    </r>
    <r>
      <rPr>
        <sz val="9"/>
        <rFont val="Meiryo UI"/>
        <family val="3"/>
        <charset val="128"/>
      </rPr>
      <t>※2</t>
    </r>
    <rPh sb="0" eb="3">
      <t>イッパンテキ</t>
    </rPh>
    <rPh sb="3" eb="5">
      <t>リンショウ</t>
    </rPh>
    <rPh sb="5" eb="7">
      <t>ケンサ</t>
    </rPh>
    <rPh sb="9" eb="10">
      <t>ヒ</t>
    </rPh>
    <rPh sb="10" eb="11">
      <t>シン</t>
    </rPh>
    <rPh sb="11" eb="12">
      <t>シュウ</t>
    </rPh>
    <rPh sb="12" eb="13">
      <t>テキ</t>
    </rPh>
    <rPh sb="13" eb="15">
      <t>キノウ</t>
    </rPh>
    <rPh sb="15" eb="17">
      <t>ケンサ</t>
    </rPh>
    <rPh sb="17" eb="18">
      <t>オヨ</t>
    </rPh>
    <rPh sb="20" eb="22">
      <t>ガゾウ</t>
    </rPh>
    <rPh sb="22" eb="24">
      <t>シンダン</t>
    </rPh>
    <rPh sb="24" eb="27">
      <t>コウモクスウ</t>
    </rPh>
    <phoneticPr fontId="4"/>
  </si>
  <si>
    <t>４９以下</t>
    <rPh sb="2" eb="4">
      <t>イカ</t>
    </rPh>
    <phoneticPr fontId="4"/>
  </si>
  <si>
    <t>５０～９９</t>
    <phoneticPr fontId="4"/>
  </si>
  <si>
    <t>１００以上</t>
    <rPh sb="3" eb="5">
      <t>イジョウ</t>
    </rPh>
    <phoneticPr fontId="4"/>
  </si>
  <si>
    <t>O</t>
    <phoneticPr fontId="4"/>
  </si>
  <si>
    <t>侵襲的機能検査及び
画像診断頻度</t>
    <rPh sb="0" eb="1">
      <t>シン</t>
    </rPh>
    <rPh sb="1" eb="2">
      <t>シュウ</t>
    </rPh>
    <rPh sb="2" eb="3">
      <t>テキ</t>
    </rPh>
    <rPh sb="3" eb="5">
      <t>キノウ</t>
    </rPh>
    <rPh sb="5" eb="7">
      <t>ケンサ</t>
    </rPh>
    <rPh sb="7" eb="8">
      <t>オヨ</t>
    </rPh>
    <rPh sb="10" eb="12">
      <t>ガゾウ</t>
    </rPh>
    <rPh sb="12" eb="14">
      <t>シンダン</t>
    </rPh>
    <rPh sb="14" eb="16">
      <t>ヒンド</t>
    </rPh>
    <phoneticPr fontId="4"/>
  </si>
  <si>
    <t>１年に
１回以下</t>
    <rPh sb="1" eb="2">
      <t>ネン</t>
    </rPh>
    <rPh sb="5" eb="6">
      <t>カイ</t>
    </rPh>
    <rPh sb="6" eb="8">
      <t>イカ</t>
    </rPh>
    <phoneticPr fontId="4"/>
  </si>
  <si>
    <t>３ヶ月～
11ヶ月に１回</t>
    <rPh sb="2" eb="3">
      <t>ゲツ</t>
    </rPh>
    <rPh sb="11" eb="12">
      <t>カイ</t>
    </rPh>
    <phoneticPr fontId="4"/>
  </si>
  <si>
    <t>１～２ヶ月
に１回</t>
    <rPh sb="4" eb="5">
      <t>ゲツ</t>
    </rPh>
    <rPh sb="8" eb="9">
      <t>カイ</t>
    </rPh>
    <phoneticPr fontId="4"/>
  </si>
  <si>
    <t>１ヶ月に
２回以上</t>
    <rPh sb="2" eb="3">
      <t>ゲツ</t>
    </rPh>
    <rPh sb="6" eb="7">
      <t>カイ</t>
    </rPh>
    <rPh sb="7" eb="9">
      <t>イジョウ</t>
    </rPh>
    <phoneticPr fontId="4"/>
  </si>
  <si>
    <t>P</t>
    <phoneticPr fontId="4"/>
  </si>
  <si>
    <r>
      <t>PK等の特殊検査の
ための検体採取回数</t>
    </r>
    <r>
      <rPr>
        <sz val="9"/>
        <rFont val="Meiryo UI"/>
        <family val="3"/>
        <charset val="128"/>
      </rPr>
      <t>※2</t>
    </r>
    <rPh sb="2" eb="3">
      <t>トウ</t>
    </rPh>
    <rPh sb="4" eb="6">
      <t>トクシュ</t>
    </rPh>
    <rPh sb="6" eb="8">
      <t>ケンサ</t>
    </rPh>
    <rPh sb="13" eb="15">
      <t>ケンタイ</t>
    </rPh>
    <rPh sb="15" eb="17">
      <t>サイシュ</t>
    </rPh>
    <rPh sb="17" eb="19">
      <t>カイスウ</t>
    </rPh>
    <phoneticPr fontId="4"/>
  </si>
  <si>
    <t>回</t>
    <rPh sb="0" eb="1">
      <t>カイ</t>
    </rPh>
    <phoneticPr fontId="4"/>
  </si>
  <si>
    <t>Q</t>
    <phoneticPr fontId="4"/>
  </si>
  <si>
    <t>生検回数</t>
    <rPh sb="0" eb="1">
      <t>セイ</t>
    </rPh>
    <rPh sb="1" eb="2">
      <t>ケン</t>
    </rPh>
    <rPh sb="2" eb="4">
      <t>カイスウ</t>
    </rPh>
    <phoneticPr fontId="4"/>
  </si>
  <si>
    <t>R</t>
    <phoneticPr fontId="4"/>
  </si>
  <si>
    <t>症例発表</t>
    <rPh sb="0" eb="2">
      <t>ショウレイ</t>
    </rPh>
    <rPh sb="2" eb="4">
      <t>ハッピョウ</t>
    </rPh>
    <phoneticPr fontId="4"/>
  </si>
  <si>
    <t>１回</t>
    <rPh sb="1" eb="2">
      <t>カイ</t>
    </rPh>
    <phoneticPr fontId="4"/>
  </si>
  <si>
    <t>S</t>
    <phoneticPr fontId="4"/>
  </si>
  <si>
    <t>承認申請に使用される
文書等の作成</t>
    <rPh sb="0" eb="2">
      <t>ショウニン</t>
    </rPh>
    <rPh sb="2" eb="4">
      <t>シンセイ</t>
    </rPh>
    <rPh sb="5" eb="7">
      <t>シヨウ</t>
    </rPh>
    <rPh sb="11" eb="14">
      <t>ブンショトウ</t>
    </rPh>
    <rPh sb="15" eb="17">
      <t>サクセイ</t>
    </rPh>
    <phoneticPr fontId="4"/>
  </si>
  <si>
    <t>３０枚以内</t>
    <rPh sb="2" eb="3">
      <t>マイ</t>
    </rPh>
    <rPh sb="3" eb="5">
      <t>イナイ</t>
    </rPh>
    <phoneticPr fontId="4"/>
  </si>
  <si>
    <t>３１～５０枚</t>
    <rPh sb="5" eb="6">
      <t>マイ</t>
    </rPh>
    <phoneticPr fontId="4"/>
  </si>
  <si>
    <t>５１枚以上</t>
    <rPh sb="2" eb="3">
      <t>マイ</t>
    </rPh>
    <rPh sb="3" eb="5">
      <t>イジョウ</t>
    </rPh>
    <phoneticPr fontId="4"/>
  </si>
  <si>
    <t>T</t>
    <phoneticPr fontId="4"/>
  </si>
  <si>
    <t>その他　※3</t>
    <rPh sb="2" eb="3">
      <t>ホカ</t>
    </rPh>
    <phoneticPr fontId="4"/>
  </si>
  <si>
    <t>－</t>
    <phoneticPr fontId="4"/>
  </si>
  <si>
    <t>ポイント</t>
    <phoneticPr fontId="4"/>
  </si>
  <si>
    <t>理由：</t>
    <rPh sb="0" eb="2">
      <t>リユウ</t>
    </rPh>
    <phoneticPr fontId="4"/>
  </si>
  <si>
    <t>合　　　計</t>
    <rPh sb="0" eb="1">
      <t>ゴウ</t>
    </rPh>
    <rPh sb="4" eb="5">
      <t>ケイ</t>
    </rPh>
    <phoneticPr fontId="4"/>
  </si>
  <si>
    <t>１症例当たりのポイント</t>
    <rPh sb="1" eb="3">
      <t>ショウレイ</t>
    </rPh>
    <rPh sb="3" eb="4">
      <t>ア</t>
    </rPh>
    <phoneticPr fontId="4"/>
  </si>
  <si>
    <t>部分に○印を入力していただくと、自動的に計算されます。</t>
    <rPh sb="0" eb="2">
      <t>ブブン</t>
    </rPh>
    <rPh sb="4" eb="5">
      <t>シルシ</t>
    </rPh>
    <rPh sb="6" eb="8">
      <t>ニュウリョク</t>
    </rPh>
    <rPh sb="16" eb="19">
      <t>ジドウテキ</t>
    </rPh>
    <rPh sb="20" eb="22">
      <t>ケイサン</t>
    </rPh>
    <phoneticPr fontId="4"/>
  </si>
  <si>
    <t>　</t>
    <phoneticPr fontId="4"/>
  </si>
  <si>
    <t>※1</t>
    <phoneticPr fontId="4"/>
  </si>
  <si>
    <t>「Ｉ．治験薬の投与期間」について</t>
    <rPh sb="3" eb="5">
      <t>チケン</t>
    </rPh>
    <rPh sb="5" eb="6">
      <t>ヤク</t>
    </rPh>
    <rPh sb="7" eb="9">
      <t>トウヨ</t>
    </rPh>
    <rPh sb="9" eb="11">
      <t>キカン</t>
    </rPh>
    <phoneticPr fontId="4"/>
  </si>
  <si>
    <t>52週以上の場合は52週毎に10ポイントを加算します。（52週以上の場合はポイントを計算し手入力してください。）</t>
  </si>
  <si>
    <t>・25～51週→10ポイント</t>
    <phoneticPr fontId="4"/>
  </si>
  <si>
    <t xml:space="preserve"> 52週～103週→10ポイント＋10ポイント</t>
    <rPh sb="3" eb="4">
      <t>シュウ</t>
    </rPh>
    <rPh sb="8" eb="9">
      <t>シュウ</t>
    </rPh>
    <phoneticPr fontId="4"/>
  </si>
  <si>
    <t>104週～155週→10ポイント＋20ポイント</t>
    <rPh sb="3" eb="4">
      <t>シュウ</t>
    </rPh>
    <rPh sb="8" eb="9">
      <t>シュウ</t>
    </rPh>
    <phoneticPr fontId="4"/>
  </si>
  <si>
    <t>156週～207週→10ポイント＋30ポイント</t>
    <rPh sb="3" eb="4">
      <t>シュウ</t>
    </rPh>
    <rPh sb="8" eb="9">
      <t>シュウ</t>
    </rPh>
    <phoneticPr fontId="4"/>
  </si>
  <si>
    <t>…</t>
    <phoneticPr fontId="4"/>
  </si>
  <si>
    <t>※2</t>
    <phoneticPr fontId="4"/>
  </si>
  <si>
    <t>受診１回あたり</t>
    <rPh sb="0" eb="2">
      <t>ジュシン</t>
    </rPh>
    <rPh sb="3" eb="4">
      <t>カイ</t>
    </rPh>
    <phoneticPr fontId="4"/>
  </si>
  <si>
    <t>※3</t>
  </si>
  <si>
    <t>病理スライド作成・提出など（該当する場合）</t>
    <rPh sb="0" eb="2">
      <t>ビョウリ</t>
    </rPh>
    <rPh sb="6" eb="8">
      <t>サクセイ</t>
    </rPh>
    <rPh sb="9" eb="11">
      <t>テイシュツ</t>
    </rPh>
    <rPh sb="14" eb="16">
      <t>ガイトウ</t>
    </rPh>
    <rPh sb="18" eb="20">
      <t>バアイ</t>
    </rPh>
    <phoneticPr fontId="4"/>
  </si>
  <si>
    <t>西暦　　　　年　　月　　日</t>
  </si>
  <si>
    <t>整理番号</t>
  </si>
  <si>
    <t>区　分</t>
  </si>
  <si>
    <t>　■医薬品　　□医療機器　　□再生医療等製品</t>
  </si>
  <si>
    <t>　□新規契約　□変更契約</t>
  </si>
  <si>
    <t>治験薬管理費A（契約単位）=（ポイント①）×1000円</t>
  </si>
  <si>
    <t>要素</t>
  </si>
  <si>
    <t>ウエイト</t>
  </si>
  <si>
    <t>I
（ウエイト×1）</t>
  </si>
  <si>
    <t>Ⅱ
（ウエイト×2）</t>
  </si>
  <si>
    <t>Ⅲ
（ウエイト×3）</t>
  </si>
  <si>
    <t>Ⅳ
（ウエイト×5）</t>
  </si>
  <si>
    <t>ポイント</t>
  </si>
  <si>
    <t>A</t>
  </si>
  <si>
    <t>治験薬の剤形</t>
  </si>
  <si>
    <t>内服・外用剤</t>
  </si>
  <si>
    <t>注射剤</t>
  </si>
  <si>
    <t>B</t>
  </si>
  <si>
    <t>治験薬の種目</t>
  </si>
  <si>
    <t>一般</t>
  </si>
  <si>
    <t>毒・劇薬</t>
  </si>
  <si>
    <t>向精神薬</t>
  </si>
  <si>
    <t>麻薬・覚せい剤原料</t>
  </si>
  <si>
    <t>C</t>
  </si>
  <si>
    <t>保存状況</t>
  </si>
  <si>
    <t>室温</t>
  </si>
  <si>
    <t>冷所又は遮光</t>
  </si>
  <si>
    <t>冷凍、恒温器</t>
  </si>
  <si>
    <t>麻薬金庫</t>
  </si>
  <si>
    <t>合　　　計</t>
  </si>
  <si>
    <t>１契約当たりのポイント（年度毎）　　合計（　①　）</t>
  </si>
  <si>
    <t>A～Cについて、複数該当する場合は難易度が高い方で算出いたします。</t>
  </si>
  <si>
    <t>治験薬管理費B（症例単位）=（ポイント②）×1000円／症例毎</t>
  </si>
  <si>
    <t>D</t>
  </si>
  <si>
    <t>治験薬の剤数、規格数</t>
  </si>
  <si>
    <t>1または2</t>
  </si>
  <si>
    <t>5以上</t>
  </si>
  <si>
    <t>F</t>
  </si>
  <si>
    <t>デザイン</t>
  </si>
  <si>
    <t>オープン</t>
  </si>
  <si>
    <t>単盲検</t>
  </si>
  <si>
    <t>二重盲検</t>
  </si>
  <si>
    <t>注射剤残薬回収業務</t>
  </si>
  <si>
    <t>必要</t>
  </si>
  <si>
    <t>G</t>
  </si>
  <si>
    <t>納入方法</t>
  </si>
  <si>
    <t>単回</t>
  </si>
  <si>
    <t>分割</t>
  </si>
  <si>
    <t>各症例使用分を都度搬入</t>
  </si>
  <si>
    <t>H</t>
  </si>
  <si>
    <t>IWRS,IVRS操作について</t>
  </si>
  <si>
    <t>IWRS等で搬入
依頼必要</t>
    <phoneticPr fontId="4"/>
  </si>
  <si>
    <t>払い出し時
確定入力必要</t>
  </si>
  <si>
    <t>回収時
操作必要</t>
  </si>
  <si>
    <t>I</t>
  </si>
  <si>
    <t>非盲検薬剤師の設定</t>
  </si>
  <si>
    <t>必要あり</t>
  </si>
  <si>
    <t>J</t>
  </si>
  <si>
    <t>特殊な管理について</t>
  </si>
  <si>
    <t>病棟での温度
管理が必要</t>
  </si>
  <si>
    <t>BSL2での
管理が必要</t>
  </si>
  <si>
    <t>K</t>
  </si>
  <si>
    <t>土日祝日の調製</t>
  </si>
  <si>
    <t>あり</t>
  </si>
  <si>
    <t>L</t>
  </si>
  <si>
    <t>計数調剤</t>
  </si>
  <si>
    <t>・秤量調剤
・クリーンベンチ</t>
  </si>
  <si>
    <t>抗がん剤       調製室使用</t>
  </si>
  <si>
    <t>１症例当たりのポイント（症例毎）　　合計（　②　）</t>
  </si>
  <si>
    <t>G,H,J,Lについて複数該当する場合は合算して算出いたします。</t>
  </si>
  <si>
    <t>部分に○印を入力していただくと、自動的に計算されます。</t>
  </si>
  <si>
    <t>部分に回数を入力していただく、自動的に計算されます。</t>
  </si>
  <si>
    <t>入力の際には別シート「ポイント表記載注釈」を必ずご確認下さい。</t>
  </si>
  <si>
    <t>　　　　年　　月　　日</t>
    <rPh sb="4" eb="5">
      <t>ネン</t>
    </rPh>
    <rPh sb="7" eb="8">
      <t>ツキ</t>
    </rPh>
    <rPh sb="10" eb="11">
      <t>ニチ</t>
    </rPh>
    <phoneticPr fontId="4"/>
  </si>
  <si>
    <t>研究経費算定内訳書</t>
    <rPh sb="0" eb="2">
      <t>ケンキュウ</t>
    </rPh>
    <rPh sb="2" eb="4">
      <t>ケイヒ</t>
    </rPh>
    <rPh sb="4" eb="6">
      <t>サンテイ</t>
    </rPh>
    <rPh sb="6" eb="9">
      <t>ウチワケショ</t>
    </rPh>
    <phoneticPr fontId="4"/>
  </si>
  <si>
    <t>実施診療科</t>
    <rPh sb="0" eb="2">
      <t>ジッシ</t>
    </rPh>
    <rPh sb="2" eb="3">
      <t>ミ</t>
    </rPh>
    <rPh sb="3" eb="4">
      <t>リョウ</t>
    </rPh>
    <rPh sb="4" eb="5">
      <t>カ</t>
    </rPh>
    <phoneticPr fontId="4"/>
  </si>
  <si>
    <t>責任医師</t>
    <rPh sb="0" eb="2">
      <t>セキニン</t>
    </rPh>
    <rPh sb="2" eb="4">
      <t>イシ</t>
    </rPh>
    <phoneticPr fontId="4"/>
  </si>
  <si>
    <t>依頼者名</t>
    <rPh sb="0" eb="3">
      <t>イライシャ</t>
    </rPh>
    <rPh sb="3" eb="4">
      <t>メイ</t>
    </rPh>
    <phoneticPr fontId="4"/>
  </si>
  <si>
    <t>契約予定日（治験開始日）</t>
    <rPh sb="0" eb="2">
      <t>ケイヤク</t>
    </rPh>
    <rPh sb="2" eb="5">
      <t>ヨテイビ</t>
    </rPh>
    <rPh sb="6" eb="8">
      <t>チケン</t>
    </rPh>
    <rPh sb="8" eb="11">
      <t>カイシビ</t>
    </rPh>
    <phoneticPr fontId="4"/>
  </si>
  <si>
    <t>契約終了予定日</t>
    <rPh sb="0" eb="2">
      <t>ケイヤク</t>
    </rPh>
    <rPh sb="2" eb="4">
      <t>シュウリョウ</t>
    </rPh>
    <rPh sb="4" eb="7">
      <t>ヨテイビ</t>
    </rPh>
    <phoneticPr fontId="4"/>
  </si>
  <si>
    <t>1-1.契約単位で算定する経費単価：初回契約年度</t>
    <rPh sb="4" eb="6">
      <t>ケイヤク</t>
    </rPh>
    <rPh sb="6" eb="8">
      <t>タンイ</t>
    </rPh>
    <rPh sb="9" eb="11">
      <t>サンテイ</t>
    </rPh>
    <rPh sb="13" eb="15">
      <t>ケイヒ</t>
    </rPh>
    <rPh sb="15" eb="17">
      <t>タンカ</t>
    </rPh>
    <rPh sb="18" eb="20">
      <t>ショカイ</t>
    </rPh>
    <rPh sb="20" eb="22">
      <t>ケイヤク</t>
    </rPh>
    <rPh sb="22" eb="24">
      <t>ネンド</t>
    </rPh>
    <phoneticPr fontId="4"/>
  </si>
  <si>
    <t>経費内訳</t>
    <rPh sb="0" eb="2">
      <t>ケイヒ</t>
    </rPh>
    <rPh sb="2" eb="4">
      <t>ウチワケ</t>
    </rPh>
    <phoneticPr fontId="4"/>
  </si>
  <si>
    <t>算出根拠</t>
    <rPh sb="0" eb="2">
      <t>サンシュツ</t>
    </rPh>
    <rPh sb="2" eb="4">
      <t>コンキョ</t>
    </rPh>
    <phoneticPr fontId="4"/>
  </si>
  <si>
    <t>金額（円）</t>
    <rPh sb="0" eb="2">
      <t>キンガク</t>
    </rPh>
    <rPh sb="3" eb="4">
      <t>エン</t>
    </rPh>
    <phoneticPr fontId="4"/>
  </si>
  <si>
    <t>備考</t>
    <rPh sb="0" eb="2">
      <t>ビコウ</t>
    </rPh>
    <phoneticPr fontId="4"/>
  </si>
  <si>
    <t>直接経費</t>
    <rPh sb="0" eb="2">
      <t>チョクセツ</t>
    </rPh>
    <rPh sb="2" eb="4">
      <t>ケイヒ</t>
    </rPh>
    <phoneticPr fontId="4"/>
  </si>
  <si>
    <t>①</t>
    <phoneticPr fontId="4"/>
  </si>
  <si>
    <t>新規審査費</t>
    <rPh sb="0" eb="2">
      <t>シンキ</t>
    </rPh>
    <rPh sb="2" eb="4">
      <t>シンサ</t>
    </rPh>
    <rPh sb="4" eb="5">
      <t>ヒ</t>
    </rPh>
    <phoneticPr fontId="4"/>
  </si>
  <si>
    <t>②</t>
    <phoneticPr fontId="4"/>
  </si>
  <si>
    <t>審査費</t>
    <rPh sb="0" eb="2">
      <t>シンサ</t>
    </rPh>
    <rPh sb="2" eb="3">
      <t>ヒ</t>
    </rPh>
    <phoneticPr fontId="4"/>
  </si>
  <si>
    <t>③</t>
    <phoneticPr fontId="4"/>
  </si>
  <si>
    <t>CRC経費</t>
    <rPh sb="3" eb="5">
      <t>ケイヒ</t>
    </rPh>
    <phoneticPr fontId="4"/>
  </si>
  <si>
    <t>100,000円/契約・年度</t>
    <rPh sb="7" eb="8">
      <t>エン</t>
    </rPh>
    <rPh sb="9" eb="11">
      <t>ケイヤク</t>
    </rPh>
    <rPh sb="12" eb="14">
      <t>ネンド</t>
    </rPh>
    <phoneticPr fontId="4"/>
  </si>
  <si>
    <t>④</t>
    <phoneticPr fontId="4"/>
  </si>
  <si>
    <t>治験薬管理費</t>
    <rPh sb="0" eb="3">
      <t>チケニャク</t>
    </rPh>
    <rPh sb="3" eb="6">
      <t>カンリヒ</t>
    </rPh>
    <phoneticPr fontId="4"/>
  </si>
  <si>
    <t>治験薬管理費Aのポイント×1,000円/契約・年度</t>
    <rPh sb="0" eb="3">
      <t>チケンヤク</t>
    </rPh>
    <rPh sb="3" eb="6">
      <t>カンリヒ</t>
    </rPh>
    <rPh sb="18" eb="19">
      <t>エン</t>
    </rPh>
    <rPh sb="20" eb="22">
      <t>ケイヤク</t>
    </rPh>
    <rPh sb="23" eb="25">
      <t>ネンド</t>
    </rPh>
    <phoneticPr fontId="4"/>
  </si>
  <si>
    <t>⑤</t>
    <phoneticPr fontId="4"/>
  </si>
  <si>
    <t>旅費</t>
    <rPh sb="0" eb="2">
      <t>リョヒ</t>
    </rPh>
    <phoneticPr fontId="4"/>
  </si>
  <si>
    <t>本院の旅費支給規程に基づく額</t>
    <rPh sb="0" eb="2">
      <t>ホンイン</t>
    </rPh>
    <rPh sb="3" eb="5">
      <t>リョヒ</t>
    </rPh>
    <rPh sb="5" eb="7">
      <t>シキュウ</t>
    </rPh>
    <rPh sb="7" eb="9">
      <t>キテイ</t>
    </rPh>
    <rPh sb="10" eb="11">
      <t>モト</t>
    </rPh>
    <rPh sb="13" eb="14">
      <t>ガク</t>
    </rPh>
    <phoneticPr fontId="4"/>
  </si>
  <si>
    <t>⑥</t>
    <phoneticPr fontId="4"/>
  </si>
  <si>
    <t>備品費</t>
    <rPh sb="0" eb="3">
      <t>ビヒンヒ</t>
    </rPh>
    <phoneticPr fontId="4"/>
  </si>
  <si>
    <t>40,000円/契約・年度</t>
    <rPh sb="6" eb="7">
      <t>エン</t>
    </rPh>
    <rPh sb="8" eb="10">
      <t>ケイヤク</t>
    </rPh>
    <rPh sb="11" eb="13">
      <t>ネンド</t>
    </rPh>
    <phoneticPr fontId="4"/>
  </si>
  <si>
    <t>6,000円×終了後の資料保管希望年数/初年度</t>
    <rPh sb="5" eb="6">
      <t>エン</t>
    </rPh>
    <phoneticPr fontId="4"/>
  </si>
  <si>
    <t>希望年数</t>
    <rPh sb="0" eb="2">
      <t>キボウ</t>
    </rPh>
    <rPh sb="2" eb="4">
      <t>ネンスウ</t>
    </rPh>
    <phoneticPr fontId="4"/>
  </si>
  <si>
    <t>⑦</t>
    <phoneticPr fontId="4"/>
  </si>
  <si>
    <t>管理費</t>
    <rPh sb="0" eb="3">
      <t>カンリヒ</t>
    </rPh>
    <phoneticPr fontId="4"/>
  </si>
  <si>
    <t>(1)</t>
    <phoneticPr fontId="4"/>
  </si>
  <si>
    <t>直接経費　　計</t>
    <rPh sb="0" eb="2">
      <t>チョクセツ</t>
    </rPh>
    <rPh sb="2" eb="4">
      <t>ケイヒ</t>
    </rPh>
    <rPh sb="6" eb="7">
      <t>ケイ</t>
    </rPh>
    <phoneticPr fontId="4"/>
  </si>
  <si>
    <t>間接経費</t>
    <rPh sb="0" eb="2">
      <t>カンセツ</t>
    </rPh>
    <rPh sb="2" eb="4">
      <t>ケイヒ</t>
    </rPh>
    <phoneticPr fontId="4"/>
  </si>
  <si>
    <t>(2)</t>
    <phoneticPr fontId="4"/>
  </si>
  <si>
    <t>(1)×0.3</t>
    <phoneticPr fontId="4"/>
  </si>
  <si>
    <t>合計（税別）</t>
    <rPh sb="0" eb="2">
      <t>ゴウケイ</t>
    </rPh>
    <rPh sb="3" eb="5">
      <t>ゼイベツ</t>
    </rPh>
    <phoneticPr fontId="4"/>
  </si>
  <si>
    <t>(1)＋(2)</t>
    <phoneticPr fontId="4"/>
  </si>
  <si>
    <t>合計（税込）</t>
    <rPh sb="0" eb="2">
      <t>ゴウケイ</t>
    </rPh>
    <rPh sb="3" eb="5">
      <t>ゼイコミ</t>
    </rPh>
    <phoneticPr fontId="4"/>
  </si>
  <si>
    <t>((1)+(2))×1.１</t>
    <phoneticPr fontId="4"/>
  </si>
  <si>
    <t>1-2.契約単位で算定する経費単価:次年度（継続契約年度）</t>
    <rPh sb="4" eb="6">
      <t>ケイヤク</t>
    </rPh>
    <rPh sb="6" eb="8">
      <t>タンイ</t>
    </rPh>
    <rPh sb="9" eb="11">
      <t>サンテイ</t>
    </rPh>
    <rPh sb="13" eb="15">
      <t>ケイヒ</t>
    </rPh>
    <rPh sb="15" eb="17">
      <t>タンカ</t>
    </rPh>
    <rPh sb="18" eb="21">
      <t>ジネンド</t>
    </rPh>
    <rPh sb="22" eb="24">
      <t>ケイゾク</t>
    </rPh>
    <rPh sb="24" eb="26">
      <t>ケイヤク</t>
    </rPh>
    <rPh sb="26" eb="28">
      <t>ネンド</t>
    </rPh>
    <phoneticPr fontId="4"/>
  </si>
  <si>
    <t>①</t>
    <phoneticPr fontId="4"/>
  </si>
  <si>
    <t>②</t>
    <phoneticPr fontId="4"/>
  </si>
  <si>
    <t>(1)×0.3</t>
    <phoneticPr fontId="4"/>
  </si>
  <si>
    <t>((1)+(2))×1.1</t>
    <phoneticPr fontId="4"/>
  </si>
  <si>
    <t>※　改正消費税法施行後は新税率を適用する。詳細は、「治験及び製造販売後臨床試験の受託研究経費の算定方法」参照。</t>
    <rPh sb="2" eb="4">
      <t>カイセイ</t>
    </rPh>
    <rPh sb="4" eb="7">
      <t>ショウヒゼイ</t>
    </rPh>
    <rPh sb="7" eb="8">
      <t>ホウ</t>
    </rPh>
    <rPh sb="8" eb="11">
      <t>セコウゴ</t>
    </rPh>
    <rPh sb="12" eb="15">
      <t>シンゼイリツ</t>
    </rPh>
    <rPh sb="16" eb="18">
      <t>テキヨウ</t>
    </rPh>
    <rPh sb="21" eb="23">
      <t>ショウサイ</t>
    </rPh>
    <rPh sb="26" eb="28">
      <t>チケン</t>
    </rPh>
    <rPh sb="28" eb="29">
      <t>オヨ</t>
    </rPh>
    <rPh sb="30" eb="32">
      <t>セイゾウ</t>
    </rPh>
    <rPh sb="32" eb="35">
      <t>ハンバイゴ</t>
    </rPh>
    <rPh sb="35" eb="37">
      <t>リンショウ</t>
    </rPh>
    <rPh sb="37" eb="39">
      <t>シケン</t>
    </rPh>
    <rPh sb="40" eb="42">
      <t>ジュタク</t>
    </rPh>
    <rPh sb="42" eb="44">
      <t>ケンキュウ</t>
    </rPh>
    <rPh sb="44" eb="46">
      <t>ケイヒ</t>
    </rPh>
    <rPh sb="47" eb="49">
      <t>サンテイ</t>
    </rPh>
    <rPh sb="49" eb="51">
      <t>ホウホウ</t>
    </rPh>
    <rPh sb="52" eb="54">
      <t>サンショウ</t>
    </rPh>
    <phoneticPr fontId="4"/>
  </si>
  <si>
    <t>2-1.症例単位で算定する経費単価</t>
    <rPh sb="4" eb="6">
      <t>ショウレイ</t>
    </rPh>
    <rPh sb="6" eb="8">
      <t>タンイ</t>
    </rPh>
    <rPh sb="9" eb="11">
      <t>サンテイ</t>
    </rPh>
    <rPh sb="13" eb="15">
      <t>ケイヒ</t>
    </rPh>
    <rPh sb="15" eb="17">
      <t>タンカ</t>
    </rPh>
    <phoneticPr fontId="4"/>
  </si>
  <si>
    <t>①</t>
    <phoneticPr fontId="4"/>
  </si>
  <si>
    <t>臨床試験研究経費</t>
    <rPh sb="0" eb="4">
      <t>リンショウシケン</t>
    </rPh>
    <rPh sb="4" eb="6">
      <t>ケンキュウ</t>
    </rPh>
    <rPh sb="6" eb="8">
      <t>ケイヒ</t>
    </rPh>
    <phoneticPr fontId="4"/>
  </si>
  <si>
    <t>総ポイント×6,000円</t>
    <rPh sb="0" eb="1">
      <t>ソウ</t>
    </rPh>
    <rPh sb="11" eb="12">
      <t>エン</t>
    </rPh>
    <phoneticPr fontId="4"/>
  </si>
  <si>
    <t>ポイント</t>
    <phoneticPr fontId="4"/>
  </si>
  <si>
    <t>②</t>
    <phoneticPr fontId="4"/>
  </si>
  <si>
    <t>CRC経費（賃金）</t>
    <rPh sb="3" eb="5">
      <t>ケイヒ</t>
    </rPh>
    <rPh sb="6" eb="8">
      <t>チンギン</t>
    </rPh>
    <phoneticPr fontId="4"/>
  </si>
  <si>
    <t>総ポイント×5,000円</t>
    <rPh sb="0" eb="1">
      <t>ソウ</t>
    </rPh>
    <rPh sb="11" eb="12">
      <t>エン</t>
    </rPh>
    <phoneticPr fontId="4"/>
  </si>
  <si>
    <t>③</t>
    <phoneticPr fontId="4"/>
  </si>
  <si>
    <t>治験薬管理費</t>
    <rPh sb="0" eb="3">
      <t>チケンヤク</t>
    </rPh>
    <rPh sb="3" eb="6">
      <t>カンリヒ</t>
    </rPh>
    <phoneticPr fontId="4"/>
  </si>
  <si>
    <t>治験薬管理費Bのポイント×1,000</t>
    <rPh sb="0" eb="3">
      <t>チケンヤク</t>
    </rPh>
    <rPh sb="3" eb="6">
      <t>カンリヒ</t>
    </rPh>
    <phoneticPr fontId="4"/>
  </si>
  <si>
    <t>(①+②＋③)×0.2</t>
    <phoneticPr fontId="4"/>
  </si>
  <si>
    <t>(1)</t>
    <phoneticPr fontId="4"/>
  </si>
  <si>
    <t>①+②＋③＋④</t>
    <phoneticPr fontId="4"/>
  </si>
  <si>
    <t>(2)</t>
    <phoneticPr fontId="4"/>
  </si>
  <si>
    <t>合計（税別）</t>
    <rPh sb="0" eb="1">
      <t>ゴウ</t>
    </rPh>
    <rPh sb="1" eb="2">
      <t>ケイ</t>
    </rPh>
    <rPh sb="3" eb="5">
      <t>ゼイベツ</t>
    </rPh>
    <phoneticPr fontId="4"/>
  </si>
  <si>
    <t>(1)+(2)</t>
    <phoneticPr fontId="4"/>
  </si>
  <si>
    <t>合計（税込）</t>
    <rPh sb="0" eb="1">
      <t>ゴウ</t>
    </rPh>
    <rPh sb="1" eb="2">
      <t>ケイ</t>
    </rPh>
    <rPh sb="3" eb="5">
      <t>ゼイコミ</t>
    </rPh>
    <phoneticPr fontId="4"/>
  </si>
  <si>
    <t>((1)+(2))×1.1</t>
    <phoneticPr fontId="4"/>
  </si>
  <si>
    <t>2-2.「症例単位で算定する経費単価」の期毎の支払額</t>
    <rPh sb="5" eb="7">
      <t>ショウレイ</t>
    </rPh>
    <rPh sb="7" eb="9">
      <t>タンイ</t>
    </rPh>
    <rPh sb="10" eb="12">
      <t>サンテイ</t>
    </rPh>
    <rPh sb="14" eb="16">
      <t>ケイヒ</t>
    </rPh>
    <rPh sb="16" eb="18">
      <t>タンカ</t>
    </rPh>
    <rPh sb="20" eb="22">
      <t>キゴト</t>
    </rPh>
    <rPh sb="23" eb="26">
      <t>シハライガク</t>
    </rPh>
    <phoneticPr fontId="4"/>
  </si>
  <si>
    <t>期</t>
    <rPh sb="0" eb="1">
      <t>キ</t>
    </rPh>
    <phoneticPr fontId="4"/>
  </si>
  <si>
    <t>期毎の支払額</t>
    <rPh sb="0" eb="1">
      <t>キ</t>
    </rPh>
    <rPh sb="1" eb="2">
      <t>ゴト</t>
    </rPh>
    <rPh sb="3" eb="6">
      <t>シハライガク</t>
    </rPh>
    <phoneticPr fontId="4"/>
  </si>
  <si>
    <t>第Ⅰ期</t>
    <rPh sb="0" eb="1">
      <t>ダイ</t>
    </rPh>
    <rPh sb="2" eb="3">
      <t>キ</t>
    </rPh>
    <phoneticPr fontId="4"/>
  </si>
  <si>
    <t>第Ⅱ期</t>
    <rPh sb="0" eb="1">
      <t>ダイ</t>
    </rPh>
    <rPh sb="2" eb="3">
      <t>キ</t>
    </rPh>
    <phoneticPr fontId="4"/>
  </si>
  <si>
    <t>3-1.脱落症例に係る経費</t>
    <rPh sb="4" eb="6">
      <t>ダツラク</t>
    </rPh>
    <rPh sb="6" eb="8">
      <t>ショウレイ</t>
    </rPh>
    <rPh sb="9" eb="10">
      <t>カカ</t>
    </rPh>
    <rPh sb="11" eb="13">
      <t>ケイヒ</t>
    </rPh>
    <phoneticPr fontId="4"/>
  </si>
  <si>
    <t>脱落症例費</t>
    <rPh sb="0" eb="2">
      <t>ダツラク</t>
    </rPh>
    <rPh sb="2" eb="5">
      <t>ショウレイヒ</t>
    </rPh>
    <phoneticPr fontId="4"/>
  </si>
  <si>
    <t>60,000円/1症例あたり</t>
    <rPh sb="6" eb="7">
      <t>エン</t>
    </rPh>
    <rPh sb="9" eb="11">
      <t>ショウレイ</t>
    </rPh>
    <phoneticPr fontId="4"/>
  </si>
  <si>
    <t>②</t>
    <phoneticPr fontId="4"/>
  </si>
  <si>
    <t>①×0.2</t>
    <phoneticPr fontId="4"/>
  </si>
  <si>
    <t>(1)</t>
    <phoneticPr fontId="4"/>
  </si>
  <si>
    <t>①＋②</t>
    <phoneticPr fontId="4"/>
  </si>
  <si>
    <t>(1)+(2)</t>
    <phoneticPr fontId="4"/>
  </si>
  <si>
    <t>3-2.脱落症例に係る経費（プレスクリーニング脱落の場合）</t>
    <rPh sb="4" eb="6">
      <t>ダツラク</t>
    </rPh>
    <rPh sb="6" eb="8">
      <t>ショウレイ</t>
    </rPh>
    <rPh sb="9" eb="10">
      <t>カカ</t>
    </rPh>
    <rPh sb="11" eb="13">
      <t>ケイヒ</t>
    </rPh>
    <rPh sb="23" eb="25">
      <t>ダツラク</t>
    </rPh>
    <rPh sb="26" eb="28">
      <t>バアイ</t>
    </rPh>
    <phoneticPr fontId="4"/>
  </si>
  <si>
    <t>24,000円/1症例あたり</t>
    <rPh sb="6" eb="7">
      <t>エン</t>
    </rPh>
    <rPh sb="9" eb="11">
      <t>ショウレイ</t>
    </rPh>
    <phoneticPr fontId="4"/>
  </si>
  <si>
    <t>①×0.2</t>
    <phoneticPr fontId="4"/>
  </si>
  <si>
    <t>①＋②</t>
    <phoneticPr fontId="4"/>
  </si>
  <si>
    <t>(2)</t>
    <phoneticPr fontId="4"/>
  </si>
  <si>
    <t>(1)×0.3</t>
    <phoneticPr fontId="4"/>
  </si>
  <si>
    <t>((1)+(2))×1.1</t>
    <phoneticPr fontId="4"/>
  </si>
  <si>
    <t>4.被験者負担軽減費</t>
    <rPh sb="2" eb="5">
      <t>ヒケンシャ</t>
    </rPh>
    <rPh sb="5" eb="7">
      <t>フタン</t>
    </rPh>
    <rPh sb="7" eb="9">
      <t>ケイゲン</t>
    </rPh>
    <rPh sb="9" eb="10">
      <t>ヒ</t>
    </rPh>
    <phoneticPr fontId="4"/>
  </si>
  <si>
    <t>被験者の実来院数に応じ、「2-2.症例単位で算定する経費」の期毎の支払額と併せて請求。</t>
    <rPh sb="0" eb="3">
      <t>ヒケンシャ</t>
    </rPh>
    <rPh sb="4" eb="5">
      <t>ジツ</t>
    </rPh>
    <rPh sb="5" eb="7">
      <t>ライイン</t>
    </rPh>
    <rPh sb="7" eb="8">
      <t>スウ</t>
    </rPh>
    <rPh sb="8" eb="9">
      <t>ジッスウ</t>
    </rPh>
    <rPh sb="9" eb="10">
      <t>オウ</t>
    </rPh>
    <rPh sb="17" eb="21">
      <t>ショウレイタンイ</t>
    </rPh>
    <rPh sb="22" eb="24">
      <t>サンテイ</t>
    </rPh>
    <rPh sb="26" eb="28">
      <t>ケイヒ</t>
    </rPh>
    <rPh sb="30" eb="32">
      <t>キゴト</t>
    </rPh>
    <rPh sb="33" eb="36">
      <t>シハライガク</t>
    </rPh>
    <rPh sb="37" eb="38">
      <t>アワ</t>
    </rPh>
    <rPh sb="40" eb="42">
      <t>セイキュウ</t>
    </rPh>
    <phoneticPr fontId="4"/>
  </si>
  <si>
    <t>被験者負担軽減費</t>
    <rPh sb="0" eb="3">
      <t>ヒケンシャ</t>
    </rPh>
    <rPh sb="3" eb="5">
      <t>フタン</t>
    </rPh>
    <rPh sb="5" eb="7">
      <t>ケイゲン</t>
    </rPh>
    <rPh sb="7" eb="8">
      <t>ヒ</t>
    </rPh>
    <phoneticPr fontId="4"/>
  </si>
  <si>
    <t>7,000円/来院1回あたり</t>
    <rPh sb="5" eb="6">
      <t>エン</t>
    </rPh>
    <rPh sb="7" eb="9">
      <t>ライイン</t>
    </rPh>
    <rPh sb="10" eb="11">
      <t>カイ</t>
    </rPh>
    <phoneticPr fontId="4"/>
  </si>
  <si>
    <t>①×0.2</t>
    <phoneticPr fontId="4"/>
  </si>
  <si>
    <t>(1)</t>
    <phoneticPr fontId="4"/>
  </si>
  <si>
    <t>(2)</t>
    <phoneticPr fontId="4"/>
  </si>
  <si>
    <t>(1)×0.3</t>
    <phoneticPr fontId="4"/>
  </si>
  <si>
    <t>5.その他の算出基準</t>
    <rPh sb="4" eb="5">
      <t>タ</t>
    </rPh>
    <rPh sb="6" eb="8">
      <t>サンシュツ</t>
    </rPh>
    <rPh sb="8" eb="10">
      <t>キジュン</t>
    </rPh>
    <phoneticPr fontId="4"/>
  </si>
  <si>
    <t>下記業務の発生に応じ、「2-2.症例単位で算定する経費」の期毎の支払額と併せて請求。</t>
    <rPh sb="0" eb="2">
      <t>カキ</t>
    </rPh>
    <rPh sb="2" eb="4">
      <t>ギョウム</t>
    </rPh>
    <rPh sb="5" eb="7">
      <t>ハッセイ</t>
    </rPh>
    <rPh sb="8" eb="9">
      <t>オウ</t>
    </rPh>
    <rPh sb="16" eb="20">
      <t>ショウレイタンイ</t>
    </rPh>
    <rPh sb="21" eb="23">
      <t>サンテイ</t>
    </rPh>
    <rPh sb="25" eb="27">
      <t>ケイヒ</t>
    </rPh>
    <rPh sb="29" eb="31">
      <t>キゴト</t>
    </rPh>
    <rPh sb="32" eb="35">
      <t>シハライガク</t>
    </rPh>
    <rPh sb="36" eb="37">
      <t>アワ</t>
    </rPh>
    <rPh sb="39" eb="41">
      <t>セイキュウ</t>
    </rPh>
    <phoneticPr fontId="4"/>
  </si>
  <si>
    <t>画像提供費</t>
    <rPh sb="4" eb="5">
      <t>ヒ</t>
    </rPh>
    <phoneticPr fontId="26"/>
  </si>
  <si>
    <t>3,000円（CD-R等1枚につき）</t>
    <rPh sb="5" eb="6">
      <t>エン</t>
    </rPh>
    <rPh sb="11" eb="12">
      <t>トウ</t>
    </rPh>
    <rPh sb="13" eb="14">
      <t>マイ</t>
    </rPh>
    <phoneticPr fontId="4"/>
  </si>
  <si>
    <t>外注検査検体特殊発送費</t>
    <rPh sb="10" eb="11">
      <t>ヒ</t>
    </rPh>
    <phoneticPr fontId="26"/>
  </si>
  <si>
    <t>100,000円（処理1回につき）</t>
    <rPh sb="7" eb="8">
      <t>エン</t>
    </rPh>
    <rPh sb="9" eb="11">
      <t>ショリ</t>
    </rPh>
    <rPh sb="12" eb="13">
      <t>カイ</t>
    </rPh>
    <phoneticPr fontId="4"/>
  </si>
  <si>
    <t>③</t>
    <phoneticPr fontId="4"/>
  </si>
  <si>
    <t>症例ファイル作成費</t>
    <rPh sb="8" eb="9">
      <t>ヒ</t>
    </rPh>
    <phoneticPr fontId="26"/>
  </si>
  <si>
    <t>④</t>
    <phoneticPr fontId="4"/>
  </si>
  <si>
    <t>SAE対応費</t>
    <rPh sb="3" eb="5">
      <t>タイオウ</t>
    </rPh>
    <rPh sb="5" eb="6">
      <t>ヒ</t>
    </rPh>
    <phoneticPr fontId="26"/>
  </si>
  <si>
    <t>30,000円（報告1回につき）</t>
    <rPh sb="6" eb="7">
      <t>エン</t>
    </rPh>
    <rPh sb="8" eb="10">
      <t>ホウコク</t>
    </rPh>
    <rPh sb="11" eb="12">
      <t>カイ</t>
    </rPh>
    <phoneticPr fontId="4"/>
  </si>
  <si>
    <t>※「5.その他の算出基準」については税別表示。</t>
    <rPh sb="6" eb="7">
      <t>タ</t>
    </rPh>
    <rPh sb="8" eb="10">
      <t>サンシュツ</t>
    </rPh>
    <rPh sb="10" eb="12">
      <t>キジュン</t>
    </rPh>
    <rPh sb="18" eb="20">
      <t>ゼイベツ</t>
    </rPh>
    <rPh sb="20" eb="22">
      <t>ヒョウジ</t>
    </rPh>
    <phoneticPr fontId="4"/>
  </si>
  <si>
    <t>■医薬品 　□医療機器 　□再生医療等製品</t>
    <rPh sb="1" eb="4">
      <t>イヤクヒン</t>
    </rPh>
    <rPh sb="7" eb="9">
      <t>イリョウ</t>
    </rPh>
    <rPh sb="9" eb="11">
      <t>キキ</t>
    </rPh>
    <rPh sb="14" eb="16">
      <t>サイセイ</t>
    </rPh>
    <rPh sb="16" eb="18">
      <t>イリョウ</t>
    </rPh>
    <rPh sb="18" eb="19">
      <t>トウ</t>
    </rPh>
    <rPh sb="19" eb="21">
      <t>セイヒン</t>
    </rPh>
    <phoneticPr fontId="4"/>
  </si>
  <si>
    <t>□治験　　　■製造販売後臨床試験</t>
    <rPh sb="1" eb="3">
      <t>チケン</t>
    </rPh>
    <rPh sb="7" eb="9">
      <t>セイゾウ</t>
    </rPh>
    <rPh sb="9" eb="12">
      <t>ハンバイゴ</t>
    </rPh>
    <rPh sb="12" eb="14">
      <t>リンショウ</t>
    </rPh>
    <rPh sb="14" eb="16">
      <t>シケン</t>
    </rPh>
    <phoneticPr fontId="4"/>
  </si>
  <si>
    <t>臨床試験研究経費ポイント算出表－製造販売後臨床試験－</t>
    <rPh sb="0" eb="2">
      <t>リンショウ</t>
    </rPh>
    <rPh sb="2" eb="4">
      <t>シケン</t>
    </rPh>
    <rPh sb="4" eb="6">
      <t>ケンキュウ</t>
    </rPh>
    <rPh sb="6" eb="8">
      <t>ケイヒ</t>
    </rPh>
    <rPh sb="12" eb="14">
      <t>サンシュツ</t>
    </rPh>
    <rPh sb="14" eb="15">
      <t>ヒョウ</t>
    </rPh>
    <phoneticPr fontId="4"/>
  </si>
  <si>
    <t>　□治験　　　■製造販売後臨床試験</t>
    <rPh sb="2" eb="4">
      <t>チケン</t>
    </rPh>
    <rPh sb="8" eb="10">
      <t>セイゾウ</t>
    </rPh>
    <rPh sb="10" eb="12">
      <t>ハンバイ</t>
    </rPh>
    <rPh sb="12" eb="13">
      <t>ゴ</t>
    </rPh>
    <rPh sb="13" eb="15">
      <t>リンショウ</t>
    </rPh>
    <rPh sb="15" eb="17">
      <t>シケン</t>
    </rPh>
    <phoneticPr fontId="4"/>
  </si>
  <si>
    <t>治験薬管理費ポイント算出表－製造販売後臨床試験－</t>
    <phoneticPr fontId="4"/>
  </si>
  <si>
    <t>　□治験　　　■製造販売後臨床試験</t>
    <phoneticPr fontId="3"/>
  </si>
  <si>
    <t>　11．請求情報等</t>
    <rPh sb="4" eb="6">
      <t>セイキュウ</t>
    </rPh>
    <rPh sb="6" eb="8">
      <t>ジョウホウ</t>
    </rPh>
    <rPh sb="8" eb="9">
      <t>トウ</t>
    </rPh>
    <phoneticPr fontId="4"/>
  </si>
  <si>
    <t>※4</t>
    <phoneticPr fontId="3"/>
  </si>
  <si>
    <t>実施計画書改訂に伴い、投与期間が延長された場合は、追加分のポイント数を再算定する。</t>
    <rPh sb="0" eb="2">
      <t>ジッシ</t>
    </rPh>
    <rPh sb="2" eb="5">
      <t>ケイカクショ</t>
    </rPh>
    <rPh sb="5" eb="7">
      <t>カイテイ</t>
    </rPh>
    <rPh sb="8" eb="9">
      <t>トモナ</t>
    </rPh>
    <rPh sb="11" eb="15">
      <t>トウヨキカン</t>
    </rPh>
    <rPh sb="16" eb="18">
      <t>エンチョウ</t>
    </rPh>
    <rPh sb="21" eb="23">
      <t>バアイ</t>
    </rPh>
    <rPh sb="25" eb="28">
      <t>ツイカブン</t>
    </rPh>
    <rPh sb="33" eb="34">
      <t>スウ</t>
    </rPh>
    <rPh sb="35" eb="38">
      <t>サイサンテイ</t>
    </rPh>
    <phoneticPr fontId="4"/>
  </si>
  <si>
    <t>請求時期は、各治験の特性に応じ、1来院ごと、マイルストーン、治験薬投与完了後時点のいずれかとする。</t>
    <rPh sb="0" eb="2">
      <t>セイキュウ</t>
    </rPh>
    <rPh sb="2" eb="4">
      <t>ジキ</t>
    </rPh>
    <rPh sb="6" eb="9">
      <t>カクチケン</t>
    </rPh>
    <rPh sb="10" eb="12">
      <t>トクセイ</t>
    </rPh>
    <rPh sb="13" eb="14">
      <t>オウ</t>
    </rPh>
    <rPh sb="17" eb="19">
      <t>ライイン</t>
    </rPh>
    <rPh sb="30" eb="33">
      <t>チケンヤク</t>
    </rPh>
    <rPh sb="33" eb="35">
      <t>トウヨ</t>
    </rPh>
    <rPh sb="35" eb="38">
      <t>カンリョウゴ</t>
    </rPh>
    <rPh sb="38" eb="40">
      <t>ジテン</t>
    </rPh>
    <phoneticPr fontId="4"/>
  </si>
  <si>
    <t>（治験薬管理費ポイント算出表も参照）</t>
    <rPh sb="1" eb="4">
      <t>チケンヤク</t>
    </rPh>
    <rPh sb="4" eb="6">
      <t>カンリ</t>
    </rPh>
    <rPh sb="6" eb="7">
      <t>ヒ</t>
    </rPh>
    <rPh sb="11" eb="13">
      <t>サンシュツ</t>
    </rPh>
    <rPh sb="13" eb="14">
      <t>ヒョウ</t>
    </rPh>
    <rPh sb="15" eb="17">
      <t>サンショウ</t>
    </rPh>
    <phoneticPr fontId="4"/>
  </si>
  <si>
    <t>調剤条件・回数※4</t>
    <phoneticPr fontId="3"/>
  </si>
  <si>
    <t>治験薬の投与期間※4</t>
    <rPh sb="0" eb="2">
      <t>チケン</t>
    </rPh>
    <rPh sb="2" eb="3">
      <t>ヤク</t>
    </rPh>
    <rPh sb="4" eb="6">
      <t>トウヨ</t>
    </rPh>
    <rPh sb="6" eb="8">
      <t>キカン</t>
    </rPh>
    <phoneticPr fontId="4"/>
  </si>
  <si>
    <t>規定来院回数※4</t>
    <rPh sb="0" eb="2">
      <t>キテイ</t>
    </rPh>
    <rPh sb="2" eb="4">
      <t>ライイン</t>
    </rPh>
    <rPh sb="4" eb="6">
      <t>カイスウ</t>
    </rPh>
    <phoneticPr fontId="4"/>
  </si>
  <si>
    <t>山口大学様式1（2023年2月版）</t>
    <phoneticPr fontId="4"/>
  </si>
  <si>
    <t>山口大学様式4-1（2023年2月版）</t>
    <rPh sb="0" eb="2">
      <t>ヤマグチ</t>
    </rPh>
    <rPh sb="2" eb="4">
      <t>ダイガク</t>
    </rPh>
    <rPh sb="4" eb="6">
      <t>ヨウシキ</t>
    </rPh>
    <rPh sb="14" eb="15">
      <t>ネン</t>
    </rPh>
    <rPh sb="16" eb="17">
      <t>ガツ</t>
    </rPh>
    <rPh sb="17" eb="18">
      <t>ハン</t>
    </rPh>
    <phoneticPr fontId="4"/>
  </si>
  <si>
    <t>（製造販売後臨床試験・医薬品）</t>
    <rPh sb="1" eb="3">
      <t>セイゾウ</t>
    </rPh>
    <rPh sb="3" eb="6">
      <t>ハンバイゴ</t>
    </rPh>
    <rPh sb="6" eb="8">
      <t>リンショウ</t>
    </rPh>
    <rPh sb="8" eb="10">
      <t>シケン</t>
    </rPh>
    <rPh sb="11" eb="14">
      <t>イヤクヒン</t>
    </rPh>
    <phoneticPr fontId="4"/>
  </si>
  <si>
    <t>⑧</t>
    <phoneticPr fontId="4"/>
  </si>
  <si>
    <t>リモートSDV</t>
    <phoneticPr fontId="3"/>
  </si>
  <si>
    <t>A.閲覧用PCの貸与：110,000円/契約
B.リモートSDVシステム：30,000円/契約</t>
    <rPh sb="2" eb="5">
      <t>エツランヨウ</t>
    </rPh>
    <rPh sb="8" eb="10">
      <t>タイヨ</t>
    </rPh>
    <rPh sb="18" eb="19">
      <t>エン</t>
    </rPh>
    <rPh sb="20" eb="22">
      <t>ケイヤク</t>
    </rPh>
    <rPh sb="43" eb="44">
      <t>エン</t>
    </rPh>
    <rPh sb="45" eb="47">
      <t>ケイヤク</t>
    </rPh>
    <phoneticPr fontId="4"/>
  </si>
  <si>
    <t>リモートSDVを利用される場合は、該当の金額をご記載下さい。</t>
    <rPh sb="8" eb="10">
      <t>リヨウ</t>
    </rPh>
    <rPh sb="13" eb="15">
      <t>バアイ</t>
    </rPh>
    <rPh sb="17" eb="19">
      <t>ガイトウ</t>
    </rPh>
    <rPh sb="20" eb="22">
      <t>キンガク</t>
    </rPh>
    <rPh sb="24" eb="26">
      <t>キサイ</t>
    </rPh>
    <rPh sb="26" eb="27">
      <t>クダ</t>
    </rPh>
    <phoneticPr fontId="3"/>
  </si>
  <si>
    <t>①+②+③+④+⑤+⑥＋⑦＋⑧</t>
    <phoneticPr fontId="4"/>
  </si>
  <si>
    <t>山口大学様式4-6（2026年01月版）</t>
    <phoneticPr fontId="4"/>
  </si>
  <si>
    <t>注） 医療機器は、治験薬管理費A（契約単位）を適用しない。</t>
    <phoneticPr fontId="3"/>
  </si>
  <si>
    <t>山口大学様式6（2026年1月版）</t>
    <phoneticPr fontId="4"/>
  </si>
  <si>
    <t>60,000円/契約</t>
    <rPh sb="6" eb="7">
      <t>エン</t>
    </rPh>
    <rPh sb="8" eb="10">
      <t>ケイヤク</t>
    </rPh>
    <phoneticPr fontId="4"/>
  </si>
  <si>
    <t>60,000円/契約・年度</t>
    <rPh sb="6" eb="7">
      <t>エン</t>
    </rPh>
    <rPh sb="8" eb="10">
      <t>ケイヤク</t>
    </rPh>
    <rPh sb="11" eb="13">
      <t>ネンド</t>
    </rPh>
    <phoneticPr fontId="4"/>
  </si>
  <si>
    <t>治験運営経費</t>
    <rPh sb="0" eb="6">
      <t>チケンウンエイケイヒ</t>
    </rPh>
    <phoneticPr fontId="3"/>
  </si>
  <si>
    <t>150,000円/契約・年度</t>
    <phoneticPr fontId="3"/>
  </si>
  <si>
    <t>システム使用料</t>
    <rPh sb="4" eb="7">
      <t>シヨウリョウ</t>
    </rPh>
    <phoneticPr fontId="3"/>
  </si>
  <si>
    <t>156,000円/契約・年度</t>
    <phoneticPr fontId="3"/>
  </si>
  <si>
    <t>⑨</t>
    <phoneticPr fontId="3"/>
  </si>
  <si>
    <t>協力診療科セットアップ費</t>
    <phoneticPr fontId="3"/>
  </si>
  <si>
    <t>検査協力・患者紹介等：50,000円/診療科</t>
    <phoneticPr fontId="3"/>
  </si>
  <si>
    <t>専用病床を使用：100,000円/診療科</t>
    <phoneticPr fontId="3"/>
  </si>
  <si>
    <t>⑩</t>
    <phoneticPr fontId="4"/>
  </si>
  <si>
    <t>(①+②+③+④+⑤+⑥＋⑦＋⑧＋⑨)×0.2</t>
    <phoneticPr fontId="4"/>
  </si>
  <si>
    <t>⑪</t>
    <phoneticPr fontId="4"/>
  </si>
  <si>
    <t>①+②+③+④+⑤+⑥＋⑦＋⑧＋⑨＋⑩＋⑪</t>
    <phoneticPr fontId="4"/>
  </si>
  <si>
    <t>治験運営経費</t>
    <rPh sb="0" eb="2">
      <t>チケン</t>
    </rPh>
    <rPh sb="2" eb="4">
      <t>ウンエイ</t>
    </rPh>
    <rPh sb="4" eb="6">
      <t>ケイヒ</t>
    </rPh>
    <phoneticPr fontId="3"/>
  </si>
  <si>
    <t>60,000円/契約・年度</t>
    <phoneticPr fontId="3"/>
  </si>
  <si>
    <t>システム使用料</t>
    <phoneticPr fontId="3"/>
  </si>
  <si>
    <t>(①+②+③+④+⑤＋⑥＋⑦)×0.2</t>
    <phoneticPr fontId="4"/>
  </si>
  <si>
    <t>20,000円/契約・年度（ホルマリン等管理）</t>
    <rPh sb="19" eb="20">
      <t>トウ</t>
    </rPh>
    <phoneticPr fontId="3"/>
  </si>
  <si>
    <t>100,000円/契約
上記に加えて、10,000円/目標被験者数</t>
    <rPh sb="7" eb="8">
      <t>エン</t>
    </rPh>
    <rPh sb="9" eb="11">
      <t>ケイヤク</t>
    </rPh>
    <rPh sb="12" eb="14">
      <t>ジョウキ</t>
    </rPh>
    <rPh sb="15" eb="16">
      <t>クワ</t>
    </rPh>
    <rPh sb="25" eb="26">
      <t>エン</t>
    </rPh>
    <rPh sb="27" eb="29">
      <t>モクヒョウ</t>
    </rPh>
    <rPh sb="29" eb="32">
      <t>ヒケンシャ</t>
    </rPh>
    <rPh sb="32" eb="33">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</si>
</sst>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 &quot;回&quot;"/>
    <numFmt numFmtId="178" formatCode="&quot;〒&quot;\ 0"/>
    <numFmt numFmtId="179" formatCode="#,##0_ ;[Red]\-#,##0\ "/>
    <numFmt numFmtId="180" formatCode="#,##0_);[Red]\(#,##0\)"/>
    <numFmt numFmtId="181" formatCode="#,##0;[Red]#,##0"/>
    <numFmt numFmtId="182" formatCode="#,##0_ "/>
  </numFmts>
  <fonts count="27">
    <font>
      <sz val="11"/>
      <color theme="1"/>
      <name val="游ゴシック"/>
      <family val="2"/>
      <scheme val="minor"/>
    </font>
    <font>
      <sz val="11"/>
      <name val="ＭＳ Ｐゴシック"/>
      <family val="3"/>
      <charset val="128"/>
    </font>
    <font>
      <sz val="10"/>
      <color theme="1"/>
      <name val="Meiryo UI"/>
      <family val="3"/>
      <charset val="128"/>
    </font>
    <font>
      <sz val="6"/>
      <name val="游ゴシック"/>
      <family val="3"/>
      <charset val="128"/>
      <scheme val="minor"/>
    </font>
    <font>
      <sz val="6"/>
      <name val="ＭＳ Ｐゴシック"/>
      <family val="3"/>
      <charset val="128"/>
    </font>
    <font>
      <sz val="11"/>
      <color theme="1"/>
      <name val="Meiryo UI"/>
      <family val="3"/>
      <charset val="128"/>
    </font>
    <font>
      <b/>
      <sz val="16"/>
      <color theme="1"/>
      <name val="Meiryo UI"/>
      <family val="3"/>
      <charset val="128"/>
    </font>
    <font>
      <sz val="9"/>
      <color theme="1"/>
      <name val="Meiryo UI"/>
      <family val="3"/>
      <charset val="128"/>
    </font>
    <font>
      <sz val="9"/>
      <color indexed="8"/>
      <name val="Meiryo UI"/>
      <family val="3"/>
      <charset val="128"/>
    </font>
    <font>
      <sz val="10"/>
      <color indexed="8"/>
      <name val="Meiryo UI"/>
      <family val="3"/>
      <charset val="128"/>
    </font>
    <font>
      <sz val="11"/>
      <name val="Meiryo UI"/>
      <family val="3"/>
      <charset val="128"/>
    </font>
    <font>
      <b/>
      <sz val="9"/>
      <color indexed="81"/>
      <name val="BIZ UDPゴシック"/>
      <family val="3"/>
      <charset val="128"/>
    </font>
    <font>
      <sz val="9"/>
      <color indexed="81"/>
      <name val="BIZ UDPゴシック"/>
      <family val="3"/>
      <charset val="128"/>
    </font>
    <font>
      <b/>
      <sz val="9"/>
      <color indexed="81"/>
      <name val="MS P ゴシック"/>
      <family val="3"/>
      <charset val="128"/>
    </font>
    <font>
      <sz val="9"/>
      <color indexed="81"/>
      <name val="MS P ゴシック"/>
      <family val="3"/>
      <charset val="128"/>
    </font>
    <font>
      <sz val="10"/>
      <color indexed="81"/>
      <name val="BIZ UDPゴシック"/>
      <family val="3"/>
      <charset val="128"/>
    </font>
    <font>
      <b/>
      <sz val="10"/>
      <color indexed="81"/>
      <name val="BIZ UDPゴシック"/>
      <family val="3"/>
      <charset val="128"/>
    </font>
    <font>
      <sz val="10"/>
      <name val="Meiryo UI"/>
      <family val="3"/>
      <charset val="128"/>
    </font>
    <font>
      <sz val="8"/>
      <name val="Meiryo UI"/>
      <family val="3"/>
      <charset val="128"/>
    </font>
    <font>
      <sz val="9"/>
      <name val="Meiryo UI"/>
      <family val="3"/>
      <charset val="128"/>
    </font>
    <font>
      <b/>
      <sz val="16"/>
      <name val="Meiryo UI"/>
      <family val="3"/>
      <charset val="128"/>
    </font>
    <font>
      <b/>
      <sz val="11"/>
      <name val="Meiryo UI"/>
      <family val="3"/>
      <charset val="128"/>
    </font>
    <font>
      <sz val="10.5"/>
      <name val="Meiryo UI"/>
      <family val="3"/>
      <charset val="128"/>
    </font>
    <font>
      <sz val="6"/>
      <name val="Meiryo UI"/>
      <family val="3"/>
      <charset val="128"/>
    </font>
    <font>
      <b/>
      <sz val="9"/>
      <name val="Meiryo UI"/>
      <family val="3"/>
      <charset val="128"/>
    </font>
    <font>
      <sz val="12"/>
      <name val="Meiryo UI"/>
      <family val="3"/>
      <charset val="128"/>
    </font>
    <font>
      <sz val="11"/>
      <color indexed="9"/>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indexed="41"/>
        <bgColor indexed="64"/>
      </patternFill>
    </fill>
  </fills>
  <borders count="36">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right/>
      <top style="thin">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34">
    <xf numFmtId="0" fontId="0" fillId="0" borderId="0" xfId="0"/>
    <xf numFmtId="0" fontId="2"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0" xfId="1" applyFont="1" applyAlignment="1">
      <alignment horizontal="center" vertical="center"/>
    </xf>
    <xf numFmtId="0" fontId="5" fillId="0" borderId="0" xfId="1" applyFont="1" applyAlignment="1">
      <alignment horizontal="right" vertical="center"/>
    </xf>
    <xf numFmtId="0" fontId="7"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2" fillId="0" borderId="13" xfId="1" applyFont="1" applyBorder="1" applyAlignment="1">
      <alignment horizontal="center" vertical="center" wrapText="1"/>
    </xf>
    <xf numFmtId="0" fontId="5" fillId="0" borderId="13" xfId="1" applyFont="1" applyBorder="1">
      <alignment vertical="center"/>
    </xf>
    <xf numFmtId="0" fontId="5" fillId="0" borderId="13" xfId="1" applyFont="1" applyBorder="1" applyAlignment="1">
      <alignment horizontal="left" vertical="center"/>
    </xf>
    <xf numFmtId="0" fontId="2" fillId="0" borderId="13" xfId="1" applyFont="1" applyBorder="1" applyAlignment="1">
      <alignment horizontal="center" vertical="center"/>
    </xf>
    <xf numFmtId="0" fontId="5" fillId="0" borderId="18" xfId="1" applyFont="1" applyBorder="1" applyAlignment="1">
      <alignment horizontal="center" vertical="center"/>
    </xf>
    <xf numFmtId="0" fontId="5" fillId="0" borderId="13" xfId="1" applyFont="1" applyBorder="1" applyAlignment="1">
      <alignment horizontal="right" vertical="center"/>
    </xf>
    <xf numFmtId="0" fontId="10" fillId="0" borderId="13" xfId="1" applyFont="1" applyBorder="1" applyAlignment="1">
      <alignment horizontal="center" vertical="center" wrapText="1"/>
    </xf>
    <xf numFmtId="0" fontId="5" fillId="0" borderId="14" xfId="1" applyFont="1" applyBorder="1">
      <alignment vertical="center"/>
    </xf>
    <xf numFmtId="0" fontId="5" fillId="0" borderId="16" xfId="1" applyFont="1" applyBorder="1">
      <alignment vertical="center"/>
    </xf>
    <xf numFmtId="0" fontId="10" fillId="0" borderId="13" xfId="1" applyFont="1" applyBorder="1">
      <alignment vertical="center"/>
    </xf>
    <xf numFmtId="0" fontId="10" fillId="0" borderId="13" xfId="1" applyFont="1" applyBorder="1" applyAlignment="1">
      <alignment horizontal="center" vertical="center"/>
    </xf>
    <xf numFmtId="0" fontId="17" fillId="0" borderId="0" xfId="1" applyFont="1" applyAlignment="1">
      <alignment horizontal="left" vertical="top"/>
    </xf>
    <xf numFmtId="0" fontId="18" fillId="0" borderId="0" xfId="1" applyFont="1" applyAlignment="1">
      <alignment horizontal="left" vertical="top"/>
    </xf>
    <xf numFmtId="0" fontId="10" fillId="0" borderId="0" xfId="1" applyFont="1" applyAlignment="1"/>
    <xf numFmtId="0" fontId="10" fillId="0" borderId="0" xfId="1" applyFont="1" applyAlignment="1">
      <alignment horizontal="center"/>
    </xf>
    <xf numFmtId="0" fontId="10" fillId="0" borderId="0" xfId="1" applyFont="1" applyAlignment="1">
      <alignment horizontal="center" vertical="center"/>
    </xf>
    <xf numFmtId="0" fontId="10" fillId="0" borderId="0" xfId="1" applyFont="1" applyAlignment="1">
      <alignment horizontal="right" vertical="center"/>
    </xf>
    <xf numFmtId="0" fontId="19" fillId="0" borderId="13" xfId="1" applyFont="1" applyBorder="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7" fillId="0" borderId="0" xfId="1" applyFont="1" applyAlignment="1">
      <alignment horizontal="right" vertical="center"/>
    </xf>
    <xf numFmtId="0" fontId="19" fillId="0" borderId="0" xfId="1" applyFont="1" applyAlignment="1">
      <alignment horizontal="center" vertical="center"/>
    </xf>
    <xf numFmtId="0" fontId="19" fillId="0" borderId="0" xfId="1" applyFont="1" applyAlignment="1">
      <alignment horizontal="left" vertical="center"/>
    </xf>
    <xf numFmtId="0" fontId="20" fillId="0" borderId="0" xfId="1" applyFont="1" applyAlignment="1">
      <alignment horizontal="center"/>
    </xf>
    <xf numFmtId="0" fontId="21" fillId="0" borderId="0" xfId="1" applyFont="1" applyAlignment="1">
      <alignment horizontal="left" vertical="center"/>
    </xf>
    <xf numFmtId="0" fontId="10" fillId="0" borderId="13" xfId="1" applyFont="1" applyBorder="1" applyAlignment="1">
      <alignment horizontal="center" vertical="center" textRotation="255"/>
    </xf>
    <xf numFmtId="0" fontId="10" fillId="2" borderId="13" xfId="1" applyFont="1" applyFill="1" applyBorder="1" applyAlignment="1">
      <alignment horizontal="center" vertical="center"/>
    </xf>
    <xf numFmtId="0" fontId="22" fillId="0" borderId="13" xfId="1" applyFont="1" applyBorder="1" applyAlignment="1">
      <alignment horizontal="center" vertical="center" wrapText="1"/>
    </xf>
    <xf numFmtId="0" fontId="24" fillId="0" borderId="21" xfId="1" applyFont="1" applyBorder="1" applyAlignment="1">
      <alignment horizontal="right" vertical="center" wrapText="1"/>
    </xf>
    <xf numFmtId="0" fontId="24" fillId="0" borderId="19" xfId="1" applyFont="1" applyBorder="1" applyAlignment="1">
      <alignment horizontal="right" vertical="center" wrapText="1"/>
    </xf>
    <xf numFmtId="0" fontId="19" fillId="0" borderId="19" xfId="1" applyFont="1" applyBorder="1" applyAlignment="1">
      <alignment wrapText="1"/>
    </xf>
    <xf numFmtId="0" fontId="24" fillId="0" borderId="19" xfId="1" applyFont="1" applyBorder="1" applyAlignment="1">
      <alignment horizontal="left" vertical="center" wrapText="1"/>
    </xf>
    <xf numFmtId="0" fontId="17" fillId="0" borderId="22" xfId="1" applyFont="1" applyBorder="1" applyAlignment="1">
      <alignment horizontal="left" wrapText="1"/>
    </xf>
    <xf numFmtId="0" fontId="19" fillId="0" borderId="13" xfId="1" applyFont="1" applyBorder="1" applyAlignment="1">
      <alignment horizontal="center" vertical="center" wrapText="1"/>
    </xf>
    <xf numFmtId="0" fontId="17" fillId="0" borderId="13" xfId="1" applyFont="1" applyBorder="1" applyAlignment="1">
      <alignment horizontal="center" vertical="center" wrapText="1"/>
    </xf>
    <xf numFmtId="0" fontId="10" fillId="3" borderId="13" xfId="1" applyFont="1" applyFill="1" applyBorder="1" applyAlignment="1">
      <alignment horizontal="center" vertical="center"/>
    </xf>
    <xf numFmtId="0" fontId="10" fillId="0" borderId="16" xfId="1" applyFont="1" applyBorder="1">
      <alignment vertical="center"/>
    </xf>
    <xf numFmtId="0" fontId="25" fillId="0" borderId="0" xfId="1" applyFont="1" applyAlignment="1">
      <alignment horizontal="left"/>
    </xf>
    <xf numFmtId="0" fontId="19" fillId="0" borderId="13" xfId="1" applyFont="1" applyBorder="1" applyAlignment="1">
      <alignment horizontal="left" vertical="center" wrapText="1"/>
    </xf>
    <xf numFmtId="0" fontId="10" fillId="0" borderId="17" xfId="1" applyFont="1" applyBorder="1" applyAlignment="1">
      <alignment horizontal="center" vertical="center"/>
    </xf>
    <xf numFmtId="0" fontId="10" fillId="2" borderId="17" xfId="1" applyFont="1" applyFill="1" applyBorder="1" applyAlignment="1">
      <alignment horizontal="center" vertical="center"/>
    </xf>
    <xf numFmtId="0" fontId="22" fillId="0" borderId="17" xfId="1" applyFont="1" applyBorder="1" applyAlignment="1">
      <alignment horizontal="center" vertical="center" wrapText="1"/>
    </xf>
    <xf numFmtId="0" fontId="22" fillId="0" borderId="0" xfId="1" applyFont="1" applyAlignment="1">
      <alignment horizontal="center" vertical="center" wrapText="1"/>
    </xf>
    <xf numFmtId="0" fontId="25" fillId="0" borderId="19" xfId="1" applyFont="1" applyBorder="1" applyAlignment="1">
      <alignment horizontal="left"/>
    </xf>
    <xf numFmtId="0" fontId="19" fillId="0" borderId="13" xfId="1" applyFont="1" applyBorder="1" applyAlignment="1">
      <alignment horizontal="left" vertical="center"/>
    </xf>
    <xf numFmtId="0" fontId="19" fillId="0" borderId="16" xfId="1" applyFont="1" applyBorder="1" applyAlignment="1">
      <alignment horizontal="left" vertical="center"/>
    </xf>
    <xf numFmtId="0" fontId="17" fillId="0" borderId="13" xfId="1" applyFont="1" applyBorder="1" applyAlignment="1">
      <alignment horizontal="left" vertical="center" wrapText="1"/>
    </xf>
    <xf numFmtId="0" fontId="10" fillId="0" borderId="13" xfId="1" applyFont="1" applyBorder="1" applyAlignment="1">
      <alignment horizontal="left" vertical="center" wrapText="1"/>
    </xf>
    <xf numFmtId="0" fontId="17" fillId="0" borderId="0" xfId="1" applyFont="1" applyAlignment="1">
      <alignment vertical="top"/>
    </xf>
    <xf numFmtId="0" fontId="21" fillId="0" borderId="0" xfId="1" applyFont="1" applyAlignment="1">
      <alignment horizontal="center" vertical="center" wrapText="1"/>
    </xf>
    <xf numFmtId="14" fontId="10" fillId="0" borderId="14" xfId="1" applyNumberFormat="1" applyFont="1" applyBorder="1" applyAlignment="1">
      <alignment horizontal="left" vertical="center"/>
    </xf>
    <xf numFmtId="14" fontId="10" fillId="0" borderId="15" xfId="1" applyNumberFormat="1" applyFont="1" applyBorder="1">
      <alignment vertical="center"/>
    </xf>
    <xf numFmtId="14" fontId="10" fillId="0" borderId="16" xfId="1" applyNumberFormat="1" applyFont="1" applyBorder="1">
      <alignment vertical="center"/>
    </xf>
    <xf numFmtId="14" fontId="10" fillId="0" borderId="0" xfId="1" applyNumberFormat="1" applyFont="1">
      <alignment vertical="center"/>
    </xf>
    <xf numFmtId="0" fontId="10" fillId="0" borderId="0" xfId="1" applyFont="1" applyAlignment="1">
      <alignment vertical="center" wrapText="1"/>
    </xf>
    <xf numFmtId="0" fontId="21" fillId="0" borderId="0" xfId="1" applyFont="1">
      <alignment vertical="center"/>
    </xf>
    <xf numFmtId="0" fontId="10" fillId="4" borderId="13" xfId="1" applyFont="1" applyFill="1" applyBorder="1" applyAlignment="1">
      <alignment vertical="center" wrapText="1"/>
    </xf>
    <xf numFmtId="0" fontId="10" fillId="4" borderId="13" xfId="1" applyFont="1" applyFill="1" applyBorder="1" applyAlignment="1">
      <alignment horizontal="center" vertical="center"/>
    </xf>
    <xf numFmtId="0" fontId="10" fillId="0" borderId="14" xfId="1" applyFont="1" applyBorder="1">
      <alignment vertical="center"/>
    </xf>
    <xf numFmtId="38" fontId="10" fillId="0" borderId="14" xfId="2" applyFont="1" applyBorder="1" applyAlignment="1">
      <alignment vertical="center"/>
    </xf>
    <xf numFmtId="38" fontId="10" fillId="0" borderId="15" xfId="2" applyFont="1" applyBorder="1" applyAlignment="1">
      <alignment vertical="center"/>
    </xf>
    <xf numFmtId="38" fontId="10" fillId="0" borderId="30" xfId="2" applyFont="1" applyBorder="1" applyAlignment="1">
      <alignment vertical="center"/>
    </xf>
    <xf numFmtId="0" fontId="10" fillId="0" borderId="14" xfId="1" applyFont="1" applyBorder="1" applyAlignment="1">
      <alignment horizontal="left" vertical="center"/>
    </xf>
    <xf numFmtId="0" fontId="10" fillId="2" borderId="32" xfId="1" applyFont="1" applyFill="1" applyBorder="1" applyAlignment="1">
      <alignment horizontal="center" vertical="center" textRotation="255" shrinkToFit="1"/>
    </xf>
    <xf numFmtId="0" fontId="10" fillId="0" borderId="33" xfId="1" applyFont="1" applyBorder="1" applyAlignment="1">
      <alignment horizontal="center" vertical="center"/>
    </xf>
    <xf numFmtId="38" fontId="10" fillId="0" borderId="16" xfId="2" applyFont="1" applyBorder="1" applyAlignment="1">
      <alignment horizontal="right" vertical="center"/>
    </xf>
    <xf numFmtId="38" fontId="10" fillId="0" borderId="15" xfId="2" applyFont="1" applyBorder="1" applyAlignment="1">
      <alignment horizontal="center" vertical="center"/>
    </xf>
    <xf numFmtId="0" fontId="10" fillId="0" borderId="13" xfId="1" applyFont="1" applyBorder="1" applyAlignment="1">
      <alignment vertical="center" wrapText="1"/>
    </xf>
    <xf numFmtId="0" fontId="10" fillId="0" borderId="14" xfId="1" applyFont="1" applyBorder="1" applyAlignment="1">
      <alignment horizontal="left" vertical="center" wrapText="1"/>
    </xf>
    <xf numFmtId="0" fontId="10" fillId="0" borderId="14" xfId="1" applyFont="1" applyBorder="1" applyAlignment="1">
      <alignment vertical="center" wrapText="1"/>
    </xf>
    <xf numFmtId="0" fontId="10" fillId="0" borderId="33" xfId="1" applyFont="1" applyBorder="1" applyAlignment="1">
      <alignment horizontal="center" vertical="center" wrapText="1"/>
    </xf>
    <xf numFmtId="0" fontId="19" fillId="0" borderId="13" xfId="1" quotePrefix="1" applyFont="1" applyBorder="1" applyAlignment="1">
      <alignment horizontal="center" vertical="center" wrapText="1"/>
    </xf>
    <xf numFmtId="0" fontId="10" fillId="0" borderId="15" xfId="1" applyFont="1" applyBorder="1" applyAlignment="1">
      <alignment vertical="center" wrapText="1"/>
    </xf>
    <xf numFmtId="0" fontId="10" fillId="0" borderId="13" xfId="1" applyFont="1" applyBorder="1" applyAlignment="1">
      <alignment vertical="center" textRotation="255" shrinkToFit="1"/>
    </xf>
    <xf numFmtId="0" fontId="10" fillId="0" borderId="34" xfId="1" applyFont="1" applyBorder="1">
      <alignment vertical="center"/>
    </xf>
    <xf numFmtId="0" fontId="10" fillId="0" borderId="31" xfId="1" applyFont="1" applyBorder="1">
      <alignment vertical="center"/>
    </xf>
    <xf numFmtId="0" fontId="10" fillId="0" borderId="18" xfId="1" applyFont="1" applyBorder="1">
      <alignment vertical="center"/>
    </xf>
    <xf numFmtId="0" fontId="17" fillId="0" borderId="0" xfId="1" applyFont="1">
      <alignment vertical="center"/>
    </xf>
    <xf numFmtId="0" fontId="19" fillId="4" borderId="13" xfId="1" applyFont="1" applyFill="1" applyBorder="1" applyAlignment="1">
      <alignment horizontal="center" vertical="center" wrapText="1"/>
    </xf>
    <xf numFmtId="179" fontId="10" fillId="0" borderId="13" xfId="2" applyNumberFormat="1" applyFont="1" applyBorder="1" applyAlignment="1">
      <alignment horizontal="right" vertical="center"/>
    </xf>
    <xf numFmtId="0" fontId="10" fillId="0" borderId="15" xfId="1" applyFont="1" applyBorder="1">
      <alignment vertical="center"/>
    </xf>
    <xf numFmtId="179" fontId="10" fillId="0" borderId="16" xfId="2" applyNumberFormat="1" applyFont="1" applyBorder="1" applyAlignment="1">
      <alignment horizontal="right" vertical="center"/>
    </xf>
    <xf numFmtId="0" fontId="19" fillId="0" borderId="13" xfId="1" quotePrefix="1" applyFont="1" applyBorder="1" applyAlignment="1">
      <alignment vertical="center" wrapText="1"/>
    </xf>
    <xf numFmtId="0" fontId="10" fillId="0" borderId="16" xfId="1" applyFont="1" applyBorder="1" applyAlignment="1">
      <alignment vertical="center" wrapText="1"/>
    </xf>
    <xf numFmtId="38" fontId="10" fillId="0" borderId="14" xfId="2" applyFont="1" applyBorder="1">
      <alignment vertical="center"/>
    </xf>
    <xf numFmtId="38" fontId="10" fillId="0" borderId="15" xfId="2" applyFont="1" applyBorder="1">
      <alignment vertical="center"/>
    </xf>
    <xf numFmtId="179" fontId="10" fillId="0" borderId="16" xfId="1" applyNumberFormat="1" applyFont="1" applyBorder="1" applyAlignment="1">
      <alignment horizontal="right" vertical="center"/>
    </xf>
    <xf numFmtId="0" fontId="10" fillId="0" borderId="21" xfId="1" applyFont="1" applyBorder="1">
      <alignment vertical="center"/>
    </xf>
    <xf numFmtId="0" fontId="10" fillId="0" borderId="19" xfId="1" applyFont="1" applyBorder="1">
      <alignment vertical="center"/>
    </xf>
    <xf numFmtId="179" fontId="10" fillId="0" borderId="22" xfId="2" applyNumberFormat="1" applyFont="1" applyBorder="1" applyAlignment="1">
      <alignment horizontal="right" vertical="center"/>
    </xf>
    <xf numFmtId="0" fontId="10" fillId="0" borderId="0" xfId="1" applyFont="1" applyAlignment="1">
      <alignment horizontal="center" vertical="center" wrapText="1"/>
    </xf>
    <xf numFmtId="38" fontId="10" fillId="0" borderId="0" xfId="2" applyFont="1" applyBorder="1">
      <alignment vertical="center"/>
    </xf>
    <xf numFmtId="14" fontId="10" fillId="2" borderId="13" xfId="1" applyNumberFormat="1" applyFont="1" applyFill="1" applyBorder="1" applyAlignment="1">
      <alignment horizontal="center" vertical="center"/>
    </xf>
    <xf numFmtId="180" fontId="10" fillId="0" borderId="13" xfId="1" applyNumberFormat="1" applyFont="1" applyBorder="1">
      <alignment vertical="center"/>
    </xf>
    <xf numFmtId="181" fontId="10" fillId="0" borderId="6" xfId="1" applyNumberFormat="1" applyFont="1" applyBorder="1" applyAlignment="1">
      <alignment vertical="center" wrapText="1"/>
    </xf>
    <xf numFmtId="181" fontId="10" fillId="0" borderId="7" xfId="1" applyNumberFormat="1" applyFont="1" applyBorder="1" applyAlignment="1">
      <alignment vertical="center" wrapText="1"/>
    </xf>
    <xf numFmtId="181" fontId="10" fillId="0" borderId="16" xfId="1" applyNumberFormat="1" applyFont="1" applyBorder="1" applyAlignment="1">
      <alignment vertical="center" wrapText="1"/>
    </xf>
    <xf numFmtId="182" fontId="10" fillId="0" borderId="16" xfId="1" applyNumberFormat="1" applyFont="1" applyBorder="1" applyAlignment="1">
      <alignment vertical="center" wrapText="1"/>
    </xf>
    <xf numFmtId="181" fontId="10" fillId="0" borderId="14" xfId="1" applyNumberFormat="1" applyFont="1" applyBorder="1" applyAlignment="1">
      <alignment vertical="center" wrapText="1"/>
    </xf>
    <xf numFmtId="181" fontId="10" fillId="0" borderId="15" xfId="1" applyNumberFormat="1" applyFont="1" applyBorder="1" applyAlignment="1">
      <alignment vertical="center" wrapText="1"/>
    </xf>
    <xf numFmtId="181" fontId="10" fillId="0" borderId="21" xfId="1" applyNumberFormat="1" applyFont="1" applyBorder="1" applyAlignment="1">
      <alignment vertical="center" wrapText="1"/>
    </xf>
    <xf numFmtId="181" fontId="10" fillId="0" borderId="19" xfId="1" applyNumberFormat="1" applyFont="1" applyBorder="1" applyAlignment="1">
      <alignment vertical="center" wrapText="1"/>
    </xf>
    <xf numFmtId="182" fontId="10" fillId="0" borderId="0" xfId="1" applyNumberFormat="1" applyFont="1" applyAlignment="1">
      <alignment horizontal="center" vertical="center" wrapText="1"/>
    </xf>
    <xf numFmtId="0" fontId="10" fillId="0" borderId="14" xfId="1" applyFont="1" applyBorder="1" applyAlignment="1">
      <alignment horizontal="center" vertical="center" textRotation="255" shrinkToFit="1"/>
    </xf>
    <xf numFmtId="38" fontId="10" fillId="0" borderId="16" xfId="2" applyFont="1" applyFill="1" applyBorder="1" applyAlignment="1">
      <alignment horizontal="right" vertical="center"/>
    </xf>
    <xf numFmtId="0" fontId="10" fillId="0" borderId="13" xfId="1" applyFont="1" applyBorder="1" applyAlignment="1">
      <alignment horizontal="left" vertical="center"/>
    </xf>
    <xf numFmtId="38" fontId="10" fillId="0" borderId="16" xfId="2" applyFont="1" applyFill="1" applyBorder="1">
      <alignment vertical="center"/>
    </xf>
    <xf numFmtId="38" fontId="10" fillId="0" borderId="0" xfId="2" applyFont="1" applyFill="1" applyBorder="1">
      <alignment vertical="center"/>
    </xf>
    <xf numFmtId="0" fontId="17" fillId="4" borderId="13" xfId="1" applyFont="1" applyFill="1" applyBorder="1" applyAlignment="1">
      <alignment vertical="center" wrapText="1"/>
    </xf>
    <xf numFmtId="0" fontId="10" fillId="0" borderId="0" xfId="1" applyFont="1" applyAlignment="1">
      <alignment horizontal="center" vertical="center" textRotation="255" shrinkToFit="1"/>
    </xf>
    <xf numFmtId="0" fontId="10" fillId="0" borderId="13" xfId="1" applyFont="1" applyBorder="1" applyAlignment="1">
      <alignment vertical="center" shrinkToFit="1"/>
    </xf>
    <xf numFmtId="0" fontId="10" fillId="0" borderId="0" xfId="0" applyFont="1" applyAlignment="1">
      <alignment horizontal="left" vertical="center"/>
    </xf>
    <xf numFmtId="0" fontId="10" fillId="0" borderId="15" xfId="1" applyFont="1" applyBorder="1" applyAlignment="1">
      <alignment horizontal="center" vertical="center"/>
    </xf>
    <xf numFmtId="0" fontId="10" fillId="2" borderId="14" xfId="1" applyFont="1" applyFill="1" applyBorder="1" applyAlignment="1">
      <alignment horizontal="center" vertical="center"/>
    </xf>
    <xf numFmtId="38" fontId="10" fillId="0" borderId="30" xfId="2" applyFont="1" applyBorder="1" applyAlignment="1">
      <alignment horizontal="right" vertical="center"/>
    </xf>
    <xf numFmtId="0" fontId="10" fillId="0" borderId="22" xfId="1" applyFont="1" applyBorder="1" applyAlignment="1">
      <alignment horizontal="left" vertical="center" wrapText="1"/>
    </xf>
    <xf numFmtId="0" fontId="18" fillId="0" borderId="13" xfId="1" applyFont="1" applyBorder="1" applyAlignment="1">
      <alignment vertical="center" wrapText="1"/>
    </xf>
    <xf numFmtId="0" fontId="10" fillId="0" borderId="15" xfId="1" applyFont="1" applyBorder="1" applyAlignment="1">
      <alignment horizontal="center" vertical="center" wrapText="1"/>
    </xf>
    <xf numFmtId="38" fontId="10" fillId="0" borderId="15" xfId="2" applyFont="1" applyBorder="1" applyAlignment="1">
      <alignment horizontal="right" vertical="center"/>
    </xf>
    <xf numFmtId="0" fontId="5" fillId="0" borderId="13" xfId="1" applyFont="1" applyBorder="1" applyAlignment="1">
      <alignment horizontal="left" vertical="center" wrapText="1"/>
    </xf>
    <xf numFmtId="0" fontId="5" fillId="0" borderId="13" xfId="1" applyFont="1" applyBorder="1" applyAlignment="1">
      <alignment horizontal="left" vertical="center"/>
    </xf>
    <xf numFmtId="0" fontId="5" fillId="0" borderId="13" xfId="1" applyFont="1" applyBorder="1" applyAlignment="1">
      <alignment horizontal="center" vertical="center" wrapText="1"/>
    </xf>
    <xf numFmtId="0" fontId="5" fillId="0" borderId="13"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3" xfId="1" applyFont="1" applyBorder="1" applyAlignment="1">
      <alignment horizontal="left" vertical="top"/>
    </xf>
    <xf numFmtId="0" fontId="5" fillId="0" borderId="18"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left" vertical="center"/>
    </xf>
    <xf numFmtId="176" fontId="5" fillId="0" borderId="13" xfId="1" applyNumberFormat="1" applyFont="1" applyBorder="1" applyAlignment="1">
      <alignment horizontal="left" vertical="center"/>
    </xf>
    <xf numFmtId="177" fontId="5" fillId="0" borderId="13" xfId="1" applyNumberFormat="1" applyFont="1" applyBorder="1" applyAlignment="1">
      <alignment horizontal="left" vertical="center"/>
    </xf>
    <xf numFmtId="0" fontId="5" fillId="0" borderId="13" xfId="1" applyFont="1" applyBorder="1" applyAlignment="1">
      <alignment horizontal="left" vertical="center" indent="2"/>
    </xf>
    <xf numFmtId="0" fontId="10" fillId="0" borderId="13" xfId="1" applyFont="1" applyBorder="1" applyAlignment="1">
      <alignment horizontal="left" vertical="center"/>
    </xf>
    <xf numFmtId="0" fontId="10" fillId="0" borderId="13" xfId="1" applyFont="1" applyBorder="1" applyAlignment="1">
      <alignment horizontal="center" vertical="center"/>
    </xf>
    <xf numFmtId="178" fontId="5" fillId="0" borderId="13" xfId="1" applyNumberFormat="1" applyFont="1" applyBorder="1" applyAlignment="1">
      <alignment horizontal="left" vertical="center"/>
    </xf>
    <xf numFmtId="0" fontId="17" fillId="0" borderId="19" xfId="1" applyFont="1" applyBorder="1" applyAlignment="1">
      <alignment horizontal="right" vertical="center"/>
    </xf>
    <xf numFmtId="0" fontId="19" fillId="0" borderId="14" xfId="1" applyFont="1" applyBorder="1" applyAlignment="1">
      <alignment horizontal="left" vertical="center"/>
    </xf>
    <xf numFmtId="0" fontId="19" fillId="0" borderId="15" xfId="1" applyFont="1" applyBorder="1" applyAlignment="1">
      <alignment horizontal="left" vertical="center"/>
    </xf>
    <xf numFmtId="0" fontId="19" fillId="0" borderId="16" xfId="1" applyFont="1" applyBorder="1" applyAlignment="1">
      <alignment horizontal="left" vertical="center"/>
    </xf>
    <xf numFmtId="0" fontId="19" fillId="0" borderId="13" xfId="1" applyFont="1" applyBorder="1" applyAlignment="1">
      <alignment horizontal="center" vertical="center"/>
    </xf>
    <xf numFmtId="0" fontId="20" fillId="0" borderId="0" xfId="1" applyFont="1" applyAlignment="1">
      <alignment horizontal="center"/>
    </xf>
    <xf numFmtId="0" fontId="10" fillId="0" borderId="13" xfId="1" applyFont="1" applyBorder="1" applyAlignment="1">
      <alignment horizontal="center" vertical="center" wrapText="1"/>
    </xf>
    <xf numFmtId="0" fontId="10" fillId="0" borderId="20"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2" borderId="13" xfId="1" applyFont="1" applyFill="1" applyBorder="1" applyAlignment="1">
      <alignment horizontal="center" vertical="center"/>
    </xf>
    <xf numFmtId="0" fontId="10" fillId="0" borderId="13" xfId="1" applyFont="1" applyBorder="1" applyAlignment="1">
      <alignment horizontal="left" vertical="top" wrapText="1"/>
    </xf>
    <xf numFmtId="0" fontId="19" fillId="0" borderId="17" xfId="1" applyFont="1" applyBorder="1" applyAlignment="1">
      <alignment horizontal="left" wrapText="1"/>
    </xf>
    <xf numFmtId="0" fontId="10" fillId="0" borderId="13" xfId="1" applyFont="1" applyBorder="1" applyAlignment="1">
      <alignment horizontal="left" vertical="center" wrapText="1"/>
    </xf>
    <xf numFmtId="0" fontId="10" fillId="0" borderId="14"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0" xfId="1" applyFont="1" applyAlignment="1">
      <alignment horizontal="center" vertical="top" textRotation="90"/>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6" xfId="1" applyFont="1" applyBorder="1" applyAlignment="1">
      <alignment horizontal="left"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1" fillId="0" borderId="15" xfId="1" applyFont="1" applyBorder="1" applyAlignment="1">
      <alignment horizontal="center" vertical="center"/>
    </xf>
    <xf numFmtId="0" fontId="21" fillId="0" borderId="16" xfId="1" applyFont="1" applyBorder="1" applyAlignment="1">
      <alignment horizontal="center" vertical="center"/>
    </xf>
    <xf numFmtId="0" fontId="17" fillId="0" borderId="0" xfId="1" applyFont="1" applyAlignment="1">
      <alignment horizontal="righ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0" borderId="26" xfId="1" applyFont="1" applyBorder="1" applyAlignment="1">
      <alignment horizontal="center"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5" xfId="1" applyFont="1" applyBorder="1" applyAlignment="1">
      <alignment horizontal="center" vertical="center" wrapText="1"/>
    </xf>
    <xf numFmtId="0" fontId="25" fillId="0" borderId="0" xfId="1" applyFont="1" applyAlignment="1">
      <alignment horizontal="left"/>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16" xfId="1" applyFont="1" applyBorder="1" applyAlignment="1">
      <alignment horizontal="center" vertical="center" wrapText="1"/>
    </xf>
    <xf numFmtId="0" fontId="10" fillId="0" borderId="0" xfId="1" applyFont="1" applyAlignment="1">
      <alignment horizontal="left" vertical="center" wrapText="1"/>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20" fillId="0" borderId="0" xfId="1" applyFont="1" applyAlignment="1">
      <alignment horizontal="center" vertical="center" wrapText="1"/>
    </xf>
    <xf numFmtId="0" fontId="21" fillId="0" borderId="19" xfId="1" applyFont="1" applyBorder="1" applyAlignment="1">
      <alignment horizontal="center" vertical="center" wrapText="1"/>
    </xf>
    <xf numFmtId="0" fontId="10" fillId="4" borderId="27" xfId="1" applyFont="1" applyFill="1" applyBorder="1" applyAlignment="1">
      <alignment horizontal="center" vertical="center"/>
    </xf>
    <xf numFmtId="0" fontId="10" fillId="4" borderId="28" xfId="1" applyFont="1" applyFill="1" applyBorder="1" applyAlignment="1">
      <alignment horizontal="center" vertical="center"/>
    </xf>
    <xf numFmtId="0" fontId="10" fillId="4" borderId="29" xfId="1" applyFont="1" applyFill="1" applyBorder="1" applyAlignment="1">
      <alignment horizontal="center" vertical="center"/>
    </xf>
    <xf numFmtId="0" fontId="10" fillId="0" borderId="31" xfId="1" applyFont="1" applyBorder="1" applyAlignment="1">
      <alignment horizontal="center" vertical="center" wrapText="1"/>
    </xf>
    <xf numFmtId="0" fontId="10" fillId="0" borderId="18" xfId="1" applyFont="1" applyBorder="1" applyAlignment="1">
      <alignment horizontal="center" vertical="center" wrapText="1"/>
    </xf>
    <xf numFmtId="0" fontId="10" fillId="2" borderId="14"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4" borderId="14"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0" fillId="0" borderId="17" xfId="1" applyFont="1" applyBorder="1" applyAlignment="1">
      <alignment horizontal="center" vertical="center" wrapText="1"/>
    </xf>
    <xf numFmtId="0" fontId="10" fillId="0" borderId="31" xfId="1" applyFont="1" applyBorder="1" applyAlignment="1">
      <alignment horizontal="center" vertical="center"/>
    </xf>
    <xf numFmtId="0" fontId="10" fillId="0" borderId="17" xfId="1" applyFont="1" applyBorder="1" applyAlignment="1">
      <alignment horizontal="left" vertical="center"/>
    </xf>
    <xf numFmtId="0" fontId="10" fillId="0" borderId="31" xfId="1" applyFont="1" applyBorder="1" applyAlignment="1">
      <alignment horizontal="left" vertical="center"/>
    </xf>
    <xf numFmtId="0" fontId="10" fillId="0" borderId="18" xfId="1" applyFont="1" applyBorder="1" applyAlignment="1">
      <alignment horizontal="left" vertical="center"/>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4" borderId="14" xfId="1" applyFont="1" applyFill="1" applyBorder="1" applyAlignment="1">
      <alignment horizontal="center" vertical="center"/>
    </xf>
    <xf numFmtId="0" fontId="10" fillId="4" borderId="15" xfId="1" applyFont="1" applyFill="1" applyBorder="1" applyAlignment="1">
      <alignment horizontal="center" vertical="center"/>
    </xf>
    <xf numFmtId="0" fontId="10" fillId="4" borderId="16" xfId="1" applyFont="1" applyFill="1" applyBorder="1" applyAlignment="1">
      <alignment horizontal="center" vertical="center"/>
    </xf>
    <xf numFmtId="0" fontId="10" fillId="0" borderId="17" xfId="1" applyFont="1" applyBorder="1" applyAlignment="1">
      <alignment vertical="center" wrapText="1"/>
    </xf>
    <xf numFmtId="0" fontId="10" fillId="0" borderId="31" xfId="1" applyFont="1" applyBorder="1" applyAlignment="1">
      <alignment vertical="center" wrapText="1"/>
    </xf>
    <xf numFmtId="0" fontId="10" fillId="0" borderId="18" xfId="1" applyFont="1" applyBorder="1" applyAlignment="1">
      <alignment vertical="center" wrapText="1"/>
    </xf>
    <xf numFmtId="0" fontId="10" fillId="4" borderId="13" xfId="1" applyFont="1" applyFill="1" applyBorder="1" applyAlignment="1">
      <alignment horizontal="center" vertical="center" wrapText="1"/>
    </xf>
    <xf numFmtId="0" fontId="10" fillId="0" borderId="13" xfId="1" applyFont="1" applyBorder="1" applyAlignment="1">
      <alignment vertical="center" wrapText="1"/>
    </xf>
    <xf numFmtId="14" fontId="10" fillId="2" borderId="14" xfId="1" applyNumberFormat="1" applyFont="1" applyFill="1" applyBorder="1" applyAlignment="1">
      <alignment horizontal="center" vertical="center"/>
    </xf>
    <xf numFmtId="14" fontId="10" fillId="2" borderId="15" xfId="1" applyNumberFormat="1" applyFont="1" applyFill="1" applyBorder="1" applyAlignment="1">
      <alignment horizontal="center" vertical="center"/>
    </xf>
    <xf numFmtId="14" fontId="10" fillId="2" borderId="16" xfId="1" applyNumberFormat="1" applyFont="1" applyFill="1" applyBorder="1" applyAlignment="1">
      <alignment horizontal="center" vertical="center"/>
    </xf>
    <xf numFmtId="0" fontId="10" fillId="0" borderId="35" xfId="1" applyFont="1" applyBorder="1" applyAlignment="1">
      <alignment horizontal="center" vertical="center"/>
    </xf>
    <xf numFmtId="0" fontId="10" fillId="0" borderId="0" xfId="1" applyFont="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57150</xdr:colOff>
      <xdr:row>38</xdr:row>
      <xdr:rowOff>123825</xdr:rowOff>
    </xdr:from>
    <xdr:to>
      <xdr:col>6</xdr:col>
      <xdr:colOff>847725</xdr:colOff>
      <xdr:row>38</xdr:row>
      <xdr:rowOff>125413</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1971675" y="11763375"/>
          <a:ext cx="1333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9525</xdr:colOff>
      <xdr:row>38</xdr:row>
      <xdr:rowOff>161925</xdr:rowOff>
    </xdr:from>
    <xdr:ext cx="762000" cy="275717"/>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28850" y="11801475"/>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kumimoji="1" lang="en-US" altLang="ja-JP" sz="1100" b="1"/>
            <a:t>52</a:t>
          </a:r>
          <a:r>
            <a:rPr kumimoji="1" lang="ja-JP" altLang="en-US" sz="1100" b="1"/>
            <a:t>週以上</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26"/>
  <sheetViews>
    <sheetView view="pageBreakPreview" topLeftCell="A7" zoomScale="115" zoomScaleNormal="115" zoomScaleSheetLayoutView="115" workbookViewId="0"/>
  </sheetViews>
  <sheetFormatPr defaultRowHeight="15.75"/>
  <cols>
    <col min="1" max="1" width="19.625" style="2" customWidth="1"/>
    <col min="2" max="2" width="25.375" style="2" bestFit="1" customWidth="1"/>
    <col min="3" max="3" width="9" style="2" bestFit="1" customWidth="1"/>
    <col min="4" max="4" width="8.125" style="2" customWidth="1"/>
    <col min="5" max="5" width="9.625" style="2" customWidth="1"/>
    <col min="6" max="6" width="9" style="2" bestFit="1" customWidth="1"/>
    <col min="7" max="7" width="8" style="2" customWidth="1"/>
    <col min="8" max="8" width="22" style="2" customWidth="1"/>
    <col min="9" max="9" width="8.75" style="2" customWidth="1"/>
    <col min="10" max="256" width="9" style="2"/>
    <col min="257" max="257" width="19.625" style="2" customWidth="1"/>
    <col min="258" max="258" width="25.375" style="2" bestFit="1" customWidth="1"/>
    <col min="259" max="259" width="9" style="2" bestFit="1" customWidth="1"/>
    <col min="260" max="260" width="8.125" style="2" customWidth="1"/>
    <col min="261" max="261" width="9.625" style="2" customWidth="1"/>
    <col min="262" max="262" width="9" style="2" bestFit="1" customWidth="1"/>
    <col min="263" max="263" width="8" style="2" customWidth="1"/>
    <col min="264" max="264" width="22" style="2" customWidth="1"/>
    <col min="265" max="265" width="8.75" style="2" customWidth="1"/>
    <col min="266" max="512" width="9" style="2"/>
    <col min="513" max="513" width="19.625" style="2" customWidth="1"/>
    <col min="514" max="514" width="25.375" style="2" bestFit="1" customWidth="1"/>
    <col min="515" max="515" width="9" style="2" bestFit="1" customWidth="1"/>
    <col min="516" max="516" width="8.125" style="2" customWidth="1"/>
    <col min="517" max="517" width="9.625" style="2" customWidth="1"/>
    <col min="518" max="518" width="9" style="2" bestFit="1" customWidth="1"/>
    <col min="519" max="519" width="8" style="2" customWidth="1"/>
    <col min="520" max="520" width="22" style="2" customWidth="1"/>
    <col min="521" max="521" width="8.75" style="2" customWidth="1"/>
    <col min="522" max="768" width="9" style="2"/>
    <col min="769" max="769" width="19.625" style="2" customWidth="1"/>
    <col min="770" max="770" width="25.375" style="2" bestFit="1" customWidth="1"/>
    <col min="771" max="771" width="9" style="2" bestFit="1" customWidth="1"/>
    <col min="772" max="772" width="8.125" style="2" customWidth="1"/>
    <col min="773" max="773" width="9.625" style="2" customWidth="1"/>
    <col min="774" max="774" width="9" style="2" bestFit="1" customWidth="1"/>
    <col min="775" max="775" width="8" style="2" customWidth="1"/>
    <col min="776" max="776" width="22" style="2" customWidth="1"/>
    <col min="777" max="777" width="8.75" style="2" customWidth="1"/>
    <col min="778" max="1024" width="9" style="2"/>
    <col min="1025" max="1025" width="19.625" style="2" customWidth="1"/>
    <col min="1026" max="1026" width="25.375" style="2" bestFit="1" customWidth="1"/>
    <col min="1027" max="1027" width="9" style="2" bestFit="1" customWidth="1"/>
    <col min="1028" max="1028" width="8.125" style="2" customWidth="1"/>
    <col min="1029" max="1029" width="9.625" style="2" customWidth="1"/>
    <col min="1030" max="1030" width="9" style="2" bestFit="1" customWidth="1"/>
    <col min="1031" max="1031" width="8" style="2" customWidth="1"/>
    <col min="1032" max="1032" width="22" style="2" customWidth="1"/>
    <col min="1033" max="1033" width="8.75" style="2" customWidth="1"/>
    <col min="1034" max="1280" width="9" style="2"/>
    <col min="1281" max="1281" width="19.625" style="2" customWidth="1"/>
    <col min="1282" max="1282" width="25.375" style="2" bestFit="1" customWidth="1"/>
    <col min="1283" max="1283" width="9" style="2" bestFit="1" customWidth="1"/>
    <col min="1284" max="1284" width="8.125" style="2" customWidth="1"/>
    <col min="1285" max="1285" width="9.625" style="2" customWidth="1"/>
    <col min="1286" max="1286" width="9" style="2" bestFit="1" customWidth="1"/>
    <col min="1287" max="1287" width="8" style="2" customWidth="1"/>
    <col min="1288" max="1288" width="22" style="2" customWidth="1"/>
    <col min="1289" max="1289" width="8.75" style="2" customWidth="1"/>
    <col min="1290" max="1536" width="9" style="2"/>
    <col min="1537" max="1537" width="19.625" style="2" customWidth="1"/>
    <col min="1538" max="1538" width="25.375" style="2" bestFit="1" customWidth="1"/>
    <col min="1539" max="1539" width="9" style="2" bestFit="1" customWidth="1"/>
    <col min="1540" max="1540" width="8.125" style="2" customWidth="1"/>
    <col min="1541" max="1541" width="9.625" style="2" customWidth="1"/>
    <col min="1542" max="1542" width="9" style="2" bestFit="1" customWidth="1"/>
    <col min="1543" max="1543" width="8" style="2" customWidth="1"/>
    <col min="1544" max="1544" width="22" style="2" customWidth="1"/>
    <col min="1545" max="1545" width="8.75" style="2" customWidth="1"/>
    <col min="1546" max="1792" width="9" style="2"/>
    <col min="1793" max="1793" width="19.625" style="2" customWidth="1"/>
    <col min="1794" max="1794" width="25.375" style="2" bestFit="1" customWidth="1"/>
    <col min="1795" max="1795" width="9" style="2" bestFit="1" customWidth="1"/>
    <col min="1796" max="1796" width="8.125" style="2" customWidth="1"/>
    <col min="1797" max="1797" width="9.625" style="2" customWidth="1"/>
    <col min="1798" max="1798" width="9" style="2" bestFit="1" customWidth="1"/>
    <col min="1799" max="1799" width="8" style="2" customWidth="1"/>
    <col min="1800" max="1800" width="22" style="2" customWidth="1"/>
    <col min="1801" max="1801" width="8.75" style="2" customWidth="1"/>
    <col min="1802" max="2048" width="9" style="2"/>
    <col min="2049" max="2049" width="19.625" style="2" customWidth="1"/>
    <col min="2050" max="2050" width="25.375" style="2" bestFit="1" customWidth="1"/>
    <col min="2051" max="2051" width="9" style="2" bestFit="1" customWidth="1"/>
    <col min="2052" max="2052" width="8.125" style="2" customWidth="1"/>
    <col min="2053" max="2053" width="9.625" style="2" customWidth="1"/>
    <col min="2054" max="2054" width="9" style="2" bestFit="1" customWidth="1"/>
    <col min="2055" max="2055" width="8" style="2" customWidth="1"/>
    <col min="2056" max="2056" width="22" style="2" customWidth="1"/>
    <col min="2057" max="2057" width="8.75" style="2" customWidth="1"/>
    <col min="2058" max="2304" width="9" style="2"/>
    <col min="2305" max="2305" width="19.625" style="2" customWidth="1"/>
    <col min="2306" max="2306" width="25.375" style="2" bestFit="1" customWidth="1"/>
    <col min="2307" max="2307" width="9" style="2" bestFit="1" customWidth="1"/>
    <col min="2308" max="2308" width="8.125" style="2" customWidth="1"/>
    <col min="2309" max="2309" width="9.625" style="2" customWidth="1"/>
    <col min="2310" max="2310" width="9" style="2" bestFit="1" customWidth="1"/>
    <col min="2311" max="2311" width="8" style="2" customWidth="1"/>
    <col min="2312" max="2312" width="22" style="2" customWidth="1"/>
    <col min="2313" max="2313" width="8.75" style="2" customWidth="1"/>
    <col min="2314" max="2560" width="9" style="2"/>
    <col min="2561" max="2561" width="19.625" style="2" customWidth="1"/>
    <col min="2562" max="2562" width="25.375" style="2" bestFit="1" customWidth="1"/>
    <col min="2563" max="2563" width="9" style="2" bestFit="1" customWidth="1"/>
    <col min="2564" max="2564" width="8.125" style="2" customWidth="1"/>
    <col min="2565" max="2565" width="9.625" style="2" customWidth="1"/>
    <col min="2566" max="2566" width="9" style="2" bestFit="1" customWidth="1"/>
    <col min="2567" max="2567" width="8" style="2" customWidth="1"/>
    <col min="2568" max="2568" width="22" style="2" customWidth="1"/>
    <col min="2569" max="2569" width="8.75" style="2" customWidth="1"/>
    <col min="2570" max="2816" width="9" style="2"/>
    <col min="2817" max="2817" width="19.625" style="2" customWidth="1"/>
    <col min="2818" max="2818" width="25.375" style="2" bestFit="1" customWidth="1"/>
    <col min="2819" max="2819" width="9" style="2" bestFit="1" customWidth="1"/>
    <col min="2820" max="2820" width="8.125" style="2" customWidth="1"/>
    <col min="2821" max="2821" width="9.625" style="2" customWidth="1"/>
    <col min="2822" max="2822" width="9" style="2" bestFit="1" customWidth="1"/>
    <col min="2823" max="2823" width="8" style="2" customWidth="1"/>
    <col min="2824" max="2824" width="22" style="2" customWidth="1"/>
    <col min="2825" max="2825" width="8.75" style="2" customWidth="1"/>
    <col min="2826" max="3072" width="9" style="2"/>
    <col min="3073" max="3073" width="19.625" style="2" customWidth="1"/>
    <col min="3074" max="3074" width="25.375" style="2" bestFit="1" customWidth="1"/>
    <col min="3075" max="3075" width="9" style="2" bestFit="1" customWidth="1"/>
    <col min="3076" max="3076" width="8.125" style="2" customWidth="1"/>
    <col min="3077" max="3077" width="9.625" style="2" customWidth="1"/>
    <col min="3078" max="3078" width="9" style="2" bestFit="1" customWidth="1"/>
    <col min="3079" max="3079" width="8" style="2" customWidth="1"/>
    <col min="3080" max="3080" width="22" style="2" customWidth="1"/>
    <col min="3081" max="3081" width="8.75" style="2" customWidth="1"/>
    <col min="3082" max="3328" width="9" style="2"/>
    <col min="3329" max="3329" width="19.625" style="2" customWidth="1"/>
    <col min="3330" max="3330" width="25.375" style="2" bestFit="1" customWidth="1"/>
    <col min="3331" max="3331" width="9" style="2" bestFit="1" customWidth="1"/>
    <col min="3332" max="3332" width="8.125" style="2" customWidth="1"/>
    <col min="3333" max="3333" width="9.625" style="2" customWidth="1"/>
    <col min="3334" max="3334" width="9" style="2" bestFit="1" customWidth="1"/>
    <col min="3335" max="3335" width="8" style="2" customWidth="1"/>
    <col min="3336" max="3336" width="22" style="2" customWidth="1"/>
    <col min="3337" max="3337" width="8.75" style="2" customWidth="1"/>
    <col min="3338" max="3584" width="9" style="2"/>
    <col min="3585" max="3585" width="19.625" style="2" customWidth="1"/>
    <col min="3586" max="3586" width="25.375" style="2" bestFit="1" customWidth="1"/>
    <col min="3587" max="3587" width="9" style="2" bestFit="1" customWidth="1"/>
    <col min="3588" max="3588" width="8.125" style="2" customWidth="1"/>
    <col min="3589" max="3589" width="9.625" style="2" customWidth="1"/>
    <col min="3590" max="3590" width="9" style="2" bestFit="1" customWidth="1"/>
    <col min="3591" max="3591" width="8" style="2" customWidth="1"/>
    <col min="3592" max="3592" width="22" style="2" customWidth="1"/>
    <col min="3593" max="3593" width="8.75" style="2" customWidth="1"/>
    <col min="3594" max="3840" width="9" style="2"/>
    <col min="3841" max="3841" width="19.625" style="2" customWidth="1"/>
    <col min="3842" max="3842" width="25.375" style="2" bestFit="1" customWidth="1"/>
    <col min="3843" max="3843" width="9" style="2" bestFit="1" customWidth="1"/>
    <col min="3844" max="3844" width="8.125" style="2" customWidth="1"/>
    <col min="3845" max="3845" width="9.625" style="2" customWidth="1"/>
    <col min="3846" max="3846" width="9" style="2" bestFit="1" customWidth="1"/>
    <col min="3847" max="3847" width="8" style="2" customWidth="1"/>
    <col min="3848" max="3848" width="22" style="2" customWidth="1"/>
    <col min="3849" max="3849" width="8.75" style="2" customWidth="1"/>
    <col min="3850" max="4096" width="9" style="2"/>
    <col min="4097" max="4097" width="19.625" style="2" customWidth="1"/>
    <col min="4098" max="4098" width="25.375" style="2" bestFit="1" customWidth="1"/>
    <col min="4099" max="4099" width="9" style="2" bestFit="1" customWidth="1"/>
    <col min="4100" max="4100" width="8.125" style="2" customWidth="1"/>
    <col min="4101" max="4101" width="9.625" style="2" customWidth="1"/>
    <col min="4102" max="4102" width="9" style="2" bestFit="1" customWidth="1"/>
    <col min="4103" max="4103" width="8" style="2" customWidth="1"/>
    <col min="4104" max="4104" width="22" style="2" customWidth="1"/>
    <col min="4105" max="4105" width="8.75" style="2" customWidth="1"/>
    <col min="4106" max="4352" width="9" style="2"/>
    <col min="4353" max="4353" width="19.625" style="2" customWidth="1"/>
    <col min="4354" max="4354" width="25.375" style="2" bestFit="1" customWidth="1"/>
    <col min="4355" max="4355" width="9" style="2" bestFit="1" customWidth="1"/>
    <col min="4356" max="4356" width="8.125" style="2" customWidth="1"/>
    <col min="4357" max="4357" width="9.625" style="2" customWidth="1"/>
    <col min="4358" max="4358" width="9" style="2" bestFit="1" customWidth="1"/>
    <col min="4359" max="4359" width="8" style="2" customWidth="1"/>
    <col min="4360" max="4360" width="22" style="2" customWidth="1"/>
    <col min="4361" max="4361" width="8.75" style="2" customWidth="1"/>
    <col min="4362" max="4608" width="9" style="2"/>
    <col min="4609" max="4609" width="19.625" style="2" customWidth="1"/>
    <col min="4610" max="4610" width="25.375" style="2" bestFit="1" customWidth="1"/>
    <col min="4611" max="4611" width="9" style="2" bestFit="1" customWidth="1"/>
    <col min="4612" max="4612" width="8.125" style="2" customWidth="1"/>
    <col min="4613" max="4613" width="9.625" style="2" customWidth="1"/>
    <col min="4614" max="4614" width="9" style="2" bestFit="1" customWidth="1"/>
    <col min="4615" max="4615" width="8" style="2" customWidth="1"/>
    <col min="4616" max="4616" width="22" style="2" customWidth="1"/>
    <col min="4617" max="4617" width="8.75" style="2" customWidth="1"/>
    <col min="4618" max="4864" width="9" style="2"/>
    <col min="4865" max="4865" width="19.625" style="2" customWidth="1"/>
    <col min="4866" max="4866" width="25.375" style="2" bestFit="1" customWidth="1"/>
    <col min="4867" max="4867" width="9" style="2" bestFit="1" customWidth="1"/>
    <col min="4868" max="4868" width="8.125" style="2" customWidth="1"/>
    <col min="4869" max="4869" width="9.625" style="2" customWidth="1"/>
    <col min="4870" max="4870" width="9" style="2" bestFit="1" customWidth="1"/>
    <col min="4871" max="4871" width="8" style="2" customWidth="1"/>
    <col min="4872" max="4872" width="22" style="2" customWidth="1"/>
    <col min="4873" max="4873" width="8.75" style="2" customWidth="1"/>
    <col min="4874" max="5120" width="9" style="2"/>
    <col min="5121" max="5121" width="19.625" style="2" customWidth="1"/>
    <col min="5122" max="5122" width="25.375" style="2" bestFit="1" customWidth="1"/>
    <col min="5123" max="5123" width="9" style="2" bestFit="1" customWidth="1"/>
    <col min="5124" max="5124" width="8.125" style="2" customWidth="1"/>
    <col min="5125" max="5125" width="9.625" style="2" customWidth="1"/>
    <col min="5126" max="5126" width="9" style="2" bestFit="1" customWidth="1"/>
    <col min="5127" max="5127" width="8" style="2" customWidth="1"/>
    <col min="5128" max="5128" width="22" style="2" customWidth="1"/>
    <col min="5129" max="5129" width="8.75" style="2" customWidth="1"/>
    <col min="5130" max="5376" width="9" style="2"/>
    <col min="5377" max="5377" width="19.625" style="2" customWidth="1"/>
    <col min="5378" max="5378" width="25.375" style="2" bestFit="1" customWidth="1"/>
    <col min="5379" max="5379" width="9" style="2" bestFit="1" customWidth="1"/>
    <col min="5380" max="5380" width="8.125" style="2" customWidth="1"/>
    <col min="5381" max="5381" width="9.625" style="2" customWidth="1"/>
    <col min="5382" max="5382" width="9" style="2" bestFit="1" customWidth="1"/>
    <col min="5383" max="5383" width="8" style="2" customWidth="1"/>
    <col min="5384" max="5384" width="22" style="2" customWidth="1"/>
    <col min="5385" max="5385" width="8.75" style="2" customWidth="1"/>
    <col min="5386" max="5632" width="9" style="2"/>
    <col min="5633" max="5633" width="19.625" style="2" customWidth="1"/>
    <col min="5634" max="5634" width="25.375" style="2" bestFit="1" customWidth="1"/>
    <col min="5635" max="5635" width="9" style="2" bestFit="1" customWidth="1"/>
    <col min="5636" max="5636" width="8.125" style="2" customWidth="1"/>
    <col min="5637" max="5637" width="9.625" style="2" customWidth="1"/>
    <col min="5638" max="5638" width="9" style="2" bestFit="1" customWidth="1"/>
    <col min="5639" max="5639" width="8" style="2" customWidth="1"/>
    <col min="5640" max="5640" width="22" style="2" customWidth="1"/>
    <col min="5641" max="5641" width="8.75" style="2" customWidth="1"/>
    <col min="5642" max="5888" width="9" style="2"/>
    <col min="5889" max="5889" width="19.625" style="2" customWidth="1"/>
    <col min="5890" max="5890" width="25.375" style="2" bestFit="1" customWidth="1"/>
    <col min="5891" max="5891" width="9" style="2" bestFit="1" customWidth="1"/>
    <col min="5892" max="5892" width="8.125" style="2" customWidth="1"/>
    <col min="5893" max="5893" width="9.625" style="2" customWidth="1"/>
    <col min="5894" max="5894" width="9" style="2" bestFit="1" customWidth="1"/>
    <col min="5895" max="5895" width="8" style="2" customWidth="1"/>
    <col min="5896" max="5896" width="22" style="2" customWidth="1"/>
    <col min="5897" max="5897" width="8.75" style="2" customWidth="1"/>
    <col min="5898" max="6144" width="9" style="2"/>
    <col min="6145" max="6145" width="19.625" style="2" customWidth="1"/>
    <col min="6146" max="6146" width="25.375" style="2" bestFit="1" customWidth="1"/>
    <col min="6147" max="6147" width="9" style="2" bestFit="1" customWidth="1"/>
    <col min="6148" max="6148" width="8.125" style="2" customWidth="1"/>
    <col min="6149" max="6149" width="9.625" style="2" customWidth="1"/>
    <col min="6150" max="6150" width="9" style="2" bestFit="1" customWidth="1"/>
    <col min="6151" max="6151" width="8" style="2" customWidth="1"/>
    <col min="6152" max="6152" width="22" style="2" customWidth="1"/>
    <col min="6153" max="6153" width="8.75" style="2" customWidth="1"/>
    <col min="6154" max="6400" width="9" style="2"/>
    <col min="6401" max="6401" width="19.625" style="2" customWidth="1"/>
    <col min="6402" max="6402" width="25.375" style="2" bestFit="1" customWidth="1"/>
    <col min="6403" max="6403" width="9" style="2" bestFit="1" customWidth="1"/>
    <col min="6404" max="6404" width="8.125" style="2" customWidth="1"/>
    <col min="6405" max="6405" width="9.625" style="2" customWidth="1"/>
    <col min="6406" max="6406" width="9" style="2" bestFit="1" customWidth="1"/>
    <col min="6407" max="6407" width="8" style="2" customWidth="1"/>
    <col min="6408" max="6408" width="22" style="2" customWidth="1"/>
    <col min="6409" max="6409" width="8.75" style="2" customWidth="1"/>
    <col min="6410" max="6656" width="9" style="2"/>
    <col min="6657" max="6657" width="19.625" style="2" customWidth="1"/>
    <col min="6658" max="6658" width="25.375" style="2" bestFit="1" customWidth="1"/>
    <col min="6659" max="6659" width="9" style="2" bestFit="1" customWidth="1"/>
    <col min="6660" max="6660" width="8.125" style="2" customWidth="1"/>
    <col min="6661" max="6661" width="9.625" style="2" customWidth="1"/>
    <col min="6662" max="6662" width="9" style="2" bestFit="1" customWidth="1"/>
    <col min="6663" max="6663" width="8" style="2" customWidth="1"/>
    <col min="6664" max="6664" width="22" style="2" customWidth="1"/>
    <col min="6665" max="6665" width="8.75" style="2" customWidth="1"/>
    <col min="6666" max="6912" width="9" style="2"/>
    <col min="6913" max="6913" width="19.625" style="2" customWidth="1"/>
    <col min="6914" max="6914" width="25.375" style="2" bestFit="1" customWidth="1"/>
    <col min="6915" max="6915" width="9" style="2" bestFit="1" customWidth="1"/>
    <col min="6916" max="6916" width="8.125" style="2" customWidth="1"/>
    <col min="6917" max="6917" width="9.625" style="2" customWidth="1"/>
    <col min="6918" max="6918" width="9" style="2" bestFit="1" customWidth="1"/>
    <col min="6919" max="6919" width="8" style="2" customWidth="1"/>
    <col min="6920" max="6920" width="22" style="2" customWidth="1"/>
    <col min="6921" max="6921" width="8.75" style="2" customWidth="1"/>
    <col min="6922" max="7168" width="9" style="2"/>
    <col min="7169" max="7169" width="19.625" style="2" customWidth="1"/>
    <col min="7170" max="7170" width="25.375" style="2" bestFit="1" customWidth="1"/>
    <col min="7171" max="7171" width="9" style="2" bestFit="1" customWidth="1"/>
    <col min="7172" max="7172" width="8.125" style="2" customWidth="1"/>
    <col min="7173" max="7173" width="9.625" style="2" customWidth="1"/>
    <col min="7174" max="7174" width="9" style="2" bestFit="1" customWidth="1"/>
    <col min="7175" max="7175" width="8" style="2" customWidth="1"/>
    <col min="7176" max="7176" width="22" style="2" customWidth="1"/>
    <col min="7177" max="7177" width="8.75" style="2" customWidth="1"/>
    <col min="7178" max="7424" width="9" style="2"/>
    <col min="7425" max="7425" width="19.625" style="2" customWidth="1"/>
    <col min="7426" max="7426" width="25.375" style="2" bestFit="1" customWidth="1"/>
    <col min="7427" max="7427" width="9" style="2" bestFit="1" customWidth="1"/>
    <col min="7428" max="7428" width="8.125" style="2" customWidth="1"/>
    <col min="7429" max="7429" width="9.625" style="2" customWidth="1"/>
    <col min="7430" max="7430" width="9" style="2" bestFit="1" customWidth="1"/>
    <col min="7431" max="7431" width="8" style="2" customWidth="1"/>
    <col min="7432" max="7432" width="22" style="2" customWidth="1"/>
    <col min="7433" max="7433" width="8.75" style="2" customWidth="1"/>
    <col min="7434" max="7680" width="9" style="2"/>
    <col min="7681" max="7681" width="19.625" style="2" customWidth="1"/>
    <col min="7682" max="7682" width="25.375" style="2" bestFit="1" customWidth="1"/>
    <col min="7683" max="7683" width="9" style="2" bestFit="1" customWidth="1"/>
    <col min="7684" max="7684" width="8.125" style="2" customWidth="1"/>
    <col min="7685" max="7685" width="9.625" style="2" customWidth="1"/>
    <col min="7686" max="7686" width="9" style="2" bestFit="1" customWidth="1"/>
    <col min="7687" max="7687" width="8" style="2" customWidth="1"/>
    <col min="7688" max="7688" width="22" style="2" customWidth="1"/>
    <col min="7689" max="7689" width="8.75" style="2" customWidth="1"/>
    <col min="7690" max="7936" width="9" style="2"/>
    <col min="7937" max="7937" width="19.625" style="2" customWidth="1"/>
    <col min="7938" max="7938" width="25.375" style="2" bestFit="1" customWidth="1"/>
    <col min="7939" max="7939" width="9" style="2" bestFit="1" customWidth="1"/>
    <col min="7940" max="7940" width="8.125" style="2" customWidth="1"/>
    <col min="7941" max="7941" width="9.625" style="2" customWidth="1"/>
    <col min="7942" max="7942" width="9" style="2" bestFit="1" customWidth="1"/>
    <col min="7943" max="7943" width="8" style="2" customWidth="1"/>
    <col min="7944" max="7944" width="22" style="2" customWidth="1"/>
    <col min="7945" max="7945" width="8.75" style="2" customWidth="1"/>
    <col min="7946" max="8192" width="9" style="2"/>
    <col min="8193" max="8193" width="19.625" style="2" customWidth="1"/>
    <col min="8194" max="8194" width="25.375" style="2" bestFit="1" customWidth="1"/>
    <col min="8195" max="8195" width="9" style="2" bestFit="1" customWidth="1"/>
    <col min="8196" max="8196" width="8.125" style="2" customWidth="1"/>
    <col min="8197" max="8197" width="9.625" style="2" customWidth="1"/>
    <col min="8198" max="8198" width="9" style="2" bestFit="1" customWidth="1"/>
    <col min="8199" max="8199" width="8" style="2" customWidth="1"/>
    <col min="8200" max="8200" width="22" style="2" customWidth="1"/>
    <col min="8201" max="8201" width="8.75" style="2" customWidth="1"/>
    <col min="8202" max="8448" width="9" style="2"/>
    <col min="8449" max="8449" width="19.625" style="2" customWidth="1"/>
    <col min="8450" max="8450" width="25.375" style="2" bestFit="1" customWidth="1"/>
    <col min="8451" max="8451" width="9" style="2" bestFit="1" customWidth="1"/>
    <col min="8452" max="8452" width="8.125" style="2" customWidth="1"/>
    <col min="8453" max="8453" width="9.625" style="2" customWidth="1"/>
    <col min="8454" max="8454" width="9" style="2" bestFit="1" customWidth="1"/>
    <col min="8455" max="8455" width="8" style="2" customWidth="1"/>
    <col min="8456" max="8456" width="22" style="2" customWidth="1"/>
    <col min="8457" max="8457" width="8.75" style="2" customWidth="1"/>
    <col min="8458" max="8704" width="9" style="2"/>
    <col min="8705" max="8705" width="19.625" style="2" customWidth="1"/>
    <col min="8706" max="8706" width="25.375" style="2" bestFit="1" customWidth="1"/>
    <col min="8707" max="8707" width="9" style="2" bestFit="1" customWidth="1"/>
    <col min="8708" max="8708" width="8.125" style="2" customWidth="1"/>
    <col min="8709" max="8709" width="9.625" style="2" customWidth="1"/>
    <col min="8710" max="8710" width="9" style="2" bestFit="1" customWidth="1"/>
    <col min="8711" max="8711" width="8" style="2" customWidth="1"/>
    <col min="8712" max="8712" width="22" style="2" customWidth="1"/>
    <col min="8713" max="8713" width="8.75" style="2" customWidth="1"/>
    <col min="8714" max="8960" width="9" style="2"/>
    <col min="8961" max="8961" width="19.625" style="2" customWidth="1"/>
    <col min="8962" max="8962" width="25.375" style="2" bestFit="1" customWidth="1"/>
    <col min="8963" max="8963" width="9" style="2" bestFit="1" customWidth="1"/>
    <col min="8964" max="8964" width="8.125" style="2" customWidth="1"/>
    <col min="8965" max="8965" width="9.625" style="2" customWidth="1"/>
    <col min="8966" max="8966" width="9" style="2" bestFit="1" customWidth="1"/>
    <col min="8967" max="8967" width="8" style="2" customWidth="1"/>
    <col min="8968" max="8968" width="22" style="2" customWidth="1"/>
    <col min="8969" max="8969" width="8.75" style="2" customWidth="1"/>
    <col min="8970" max="9216" width="9" style="2"/>
    <col min="9217" max="9217" width="19.625" style="2" customWidth="1"/>
    <col min="9218" max="9218" width="25.375" style="2" bestFit="1" customWidth="1"/>
    <col min="9219" max="9219" width="9" style="2" bestFit="1" customWidth="1"/>
    <col min="9220" max="9220" width="8.125" style="2" customWidth="1"/>
    <col min="9221" max="9221" width="9.625" style="2" customWidth="1"/>
    <col min="9222" max="9222" width="9" style="2" bestFit="1" customWidth="1"/>
    <col min="9223" max="9223" width="8" style="2" customWidth="1"/>
    <col min="9224" max="9224" width="22" style="2" customWidth="1"/>
    <col min="9225" max="9225" width="8.75" style="2" customWidth="1"/>
    <col min="9226" max="9472" width="9" style="2"/>
    <col min="9473" max="9473" width="19.625" style="2" customWidth="1"/>
    <col min="9474" max="9474" width="25.375" style="2" bestFit="1" customWidth="1"/>
    <col min="9475" max="9475" width="9" style="2" bestFit="1" customWidth="1"/>
    <col min="9476" max="9476" width="8.125" style="2" customWidth="1"/>
    <col min="9477" max="9477" width="9.625" style="2" customWidth="1"/>
    <col min="9478" max="9478" width="9" style="2" bestFit="1" customWidth="1"/>
    <col min="9479" max="9479" width="8" style="2" customWidth="1"/>
    <col min="9480" max="9480" width="22" style="2" customWidth="1"/>
    <col min="9481" max="9481" width="8.75" style="2" customWidth="1"/>
    <col min="9482" max="9728" width="9" style="2"/>
    <col min="9729" max="9729" width="19.625" style="2" customWidth="1"/>
    <col min="9730" max="9730" width="25.375" style="2" bestFit="1" customWidth="1"/>
    <col min="9731" max="9731" width="9" style="2" bestFit="1" customWidth="1"/>
    <col min="9732" max="9732" width="8.125" style="2" customWidth="1"/>
    <col min="9733" max="9733" width="9.625" style="2" customWidth="1"/>
    <col min="9734" max="9734" width="9" style="2" bestFit="1" customWidth="1"/>
    <col min="9735" max="9735" width="8" style="2" customWidth="1"/>
    <col min="9736" max="9736" width="22" style="2" customWidth="1"/>
    <col min="9737" max="9737" width="8.75" style="2" customWidth="1"/>
    <col min="9738" max="9984" width="9" style="2"/>
    <col min="9985" max="9985" width="19.625" style="2" customWidth="1"/>
    <col min="9986" max="9986" width="25.375" style="2" bestFit="1" customWidth="1"/>
    <col min="9987" max="9987" width="9" style="2" bestFit="1" customWidth="1"/>
    <col min="9988" max="9988" width="8.125" style="2" customWidth="1"/>
    <col min="9989" max="9989" width="9.625" style="2" customWidth="1"/>
    <col min="9990" max="9990" width="9" style="2" bestFit="1" customWidth="1"/>
    <col min="9991" max="9991" width="8" style="2" customWidth="1"/>
    <col min="9992" max="9992" width="22" style="2" customWidth="1"/>
    <col min="9993" max="9993" width="8.75" style="2" customWidth="1"/>
    <col min="9994" max="10240" width="9" style="2"/>
    <col min="10241" max="10241" width="19.625" style="2" customWidth="1"/>
    <col min="10242" max="10242" width="25.375" style="2" bestFit="1" customWidth="1"/>
    <col min="10243" max="10243" width="9" style="2" bestFit="1" customWidth="1"/>
    <col min="10244" max="10244" width="8.125" style="2" customWidth="1"/>
    <col min="10245" max="10245" width="9.625" style="2" customWidth="1"/>
    <col min="10246" max="10246" width="9" style="2" bestFit="1" customWidth="1"/>
    <col min="10247" max="10247" width="8" style="2" customWidth="1"/>
    <col min="10248" max="10248" width="22" style="2" customWidth="1"/>
    <col min="10249" max="10249" width="8.75" style="2" customWidth="1"/>
    <col min="10250" max="10496" width="9" style="2"/>
    <col min="10497" max="10497" width="19.625" style="2" customWidth="1"/>
    <col min="10498" max="10498" width="25.375" style="2" bestFit="1" customWidth="1"/>
    <col min="10499" max="10499" width="9" style="2" bestFit="1" customWidth="1"/>
    <col min="10500" max="10500" width="8.125" style="2" customWidth="1"/>
    <col min="10501" max="10501" width="9.625" style="2" customWidth="1"/>
    <col min="10502" max="10502" width="9" style="2" bestFit="1" customWidth="1"/>
    <col min="10503" max="10503" width="8" style="2" customWidth="1"/>
    <col min="10504" max="10504" width="22" style="2" customWidth="1"/>
    <col min="10505" max="10505" width="8.75" style="2" customWidth="1"/>
    <col min="10506" max="10752" width="9" style="2"/>
    <col min="10753" max="10753" width="19.625" style="2" customWidth="1"/>
    <col min="10754" max="10754" width="25.375" style="2" bestFit="1" customWidth="1"/>
    <col min="10755" max="10755" width="9" style="2" bestFit="1" customWidth="1"/>
    <col min="10756" max="10756" width="8.125" style="2" customWidth="1"/>
    <col min="10757" max="10757" width="9.625" style="2" customWidth="1"/>
    <col min="10758" max="10758" width="9" style="2" bestFit="1" customWidth="1"/>
    <col min="10759" max="10759" width="8" style="2" customWidth="1"/>
    <col min="10760" max="10760" width="22" style="2" customWidth="1"/>
    <col min="10761" max="10761" width="8.75" style="2" customWidth="1"/>
    <col min="10762" max="11008" width="9" style="2"/>
    <col min="11009" max="11009" width="19.625" style="2" customWidth="1"/>
    <col min="11010" max="11010" width="25.375" style="2" bestFit="1" customWidth="1"/>
    <col min="11011" max="11011" width="9" style="2" bestFit="1" customWidth="1"/>
    <col min="11012" max="11012" width="8.125" style="2" customWidth="1"/>
    <col min="11013" max="11013" width="9.625" style="2" customWidth="1"/>
    <col min="11014" max="11014" width="9" style="2" bestFit="1" customWidth="1"/>
    <col min="11015" max="11015" width="8" style="2" customWidth="1"/>
    <col min="11016" max="11016" width="22" style="2" customWidth="1"/>
    <col min="11017" max="11017" width="8.75" style="2" customWidth="1"/>
    <col min="11018" max="11264" width="9" style="2"/>
    <col min="11265" max="11265" width="19.625" style="2" customWidth="1"/>
    <col min="11266" max="11266" width="25.375" style="2" bestFit="1" customWidth="1"/>
    <col min="11267" max="11267" width="9" style="2" bestFit="1" customWidth="1"/>
    <col min="11268" max="11268" width="8.125" style="2" customWidth="1"/>
    <col min="11269" max="11269" width="9.625" style="2" customWidth="1"/>
    <col min="11270" max="11270" width="9" style="2" bestFit="1" customWidth="1"/>
    <col min="11271" max="11271" width="8" style="2" customWidth="1"/>
    <col min="11272" max="11272" width="22" style="2" customWidth="1"/>
    <col min="11273" max="11273" width="8.75" style="2" customWidth="1"/>
    <col min="11274" max="11520" width="9" style="2"/>
    <col min="11521" max="11521" width="19.625" style="2" customWidth="1"/>
    <col min="11522" max="11522" width="25.375" style="2" bestFit="1" customWidth="1"/>
    <col min="11523" max="11523" width="9" style="2" bestFit="1" customWidth="1"/>
    <col min="11524" max="11524" width="8.125" style="2" customWidth="1"/>
    <col min="11525" max="11525" width="9.625" style="2" customWidth="1"/>
    <col min="11526" max="11526" width="9" style="2" bestFit="1" customWidth="1"/>
    <col min="11527" max="11527" width="8" style="2" customWidth="1"/>
    <col min="11528" max="11528" width="22" style="2" customWidth="1"/>
    <col min="11529" max="11529" width="8.75" style="2" customWidth="1"/>
    <col min="11530" max="11776" width="9" style="2"/>
    <col min="11777" max="11777" width="19.625" style="2" customWidth="1"/>
    <col min="11778" max="11778" width="25.375" style="2" bestFit="1" customWidth="1"/>
    <col min="11779" max="11779" width="9" style="2" bestFit="1" customWidth="1"/>
    <col min="11780" max="11780" width="8.125" style="2" customWidth="1"/>
    <col min="11781" max="11781" width="9.625" style="2" customWidth="1"/>
    <col min="11782" max="11782" width="9" style="2" bestFit="1" customWidth="1"/>
    <col min="11783" max="11783" width="8" style="2" customWidth="1"/>
    <col min="11784" max="11784" width="22" style="2" customWidth="1"/>
    <col min="11785" max="11785" width="8.75" style="2" customWidth="1"/>
    <col min="11786" max="12032" width="9" style="2"/>
    <col min="12033" max="12033" width="19.625" style="2" customWidth="1"/>
    <col min="12034" max="12034" width="25.375" style="2" bestFit="1" customWidth="1"/>
    <col min="12035" max="12035" width="9" style="2" bestFit="1" customWidth="1"/>
    <col min="12036" max="12036" width="8.125" style="2" customWidth="1"/>
    <col min="12037" max="12037" width="9.625" style="2" customWidth="1"/>
    <col min="12038" max="12038" width="9" style="2" bestFit="1" customWidth="1"/>
    <col min="12039" max="12039" width="8" style="2" customWidth="1"/>
    <col min="12040" max="12040" width="22" style="2" customWidth="1"/>
    <col min="12041" max="12041" width="8.75" style="2" customWidth="1"/>
    <col min="12042" max="12288" width="9" style="2"/>
    <col min="12289" max="12289" width="19.625" style="2" customWidth="1"/>
    <col min="12290" max="12290" width="25.375" style="2" bestFit="1" customWidth="1"/>
    <col min="12291" max="12291" width="9" style="2" bestFit="1" customWidth="1"/>
    <col min="12292" max="12292" width="8.125" style="2" customWidth="1"/>
    <col min="12293" max="12293" width="9.625" style="2" customWidth="1"/>
    <col min="12294" max="12294" width="9" style="2" bestFit="1" customWidth="1"/>
    <col min="12295" max="12295" width="8" style="2" customWidth="1"/>
    <col min="12296" max="12296" width="22" style="2" customWidth="1"/>
    <col min="12297" max="12297" width="8.75" style="2" customWidth="1"/>
    <col min="12298" max="12544" width="9" style="2"/>
    <col min="12545" max="12545" width="19.625" style="2" customWidth="1"/>
    <col min="12546" max="12546" width="25.375" style="2" bestFit="1" customWidth="1"/>
    <col min="12547" max="12547" width="9" style="2" bestFit="1" customWidth="1"/>
    <col min="12548" max="12548" width="8.125" style="2" customWidth="1"/>
    <col min="12549" max="12549" width="9.625" style="2" customWidth="1"/>
    <col min="12550" max="12550" width="9" style="2" bestFit="1" customWidth="1"/>
    <col min="12551" max="12551" width="8" style="2" customWidth="1"/>
    <col min="12552" max="12552" width="22" style="2" customWidth="1"/>
    <col min="12553" max="12553" width="8.75" style="2" customWidth="1"/>
    <col min="12554" max="12800" width="9" style="2"/>
    <col min="12801" max="12801" width="19.625" style="2" customWidth="1"/>
    <col min="12802" max="12802" width="25.375" style="2" bestFit="1" customWidth="1"/>
    <col min="12803" max="12803" width="9" style="2" bestFit="1" customWidth="1"/>
    <col min="12804" max="12804" width="8.125" style="2" customWidth="1"/>
    <col min="12805" max="12805" width="9.625" style="2" customWidth="1"/>
    <col min="12806" max="12806" width="9" style="2" bestFit="1" customWidth="1"/>
    <col min="12807" max="12807" width="8" style="2" customWidth="1"/>
    <col min="12808" max="12808" width="22" style="2" customWidth="1"/>
    <col min="12809" max="12809" width="8.75" style="2" customWidth="1"/>
    <col min="12810" max="13056" width="9" style="2"/>
    <col min="13057" max="13057" width="19.625" style="2" customWidth="1"/>
    <col min="13058" max="13058" width="25.375" style="2" bestFit="1" customWidth="1"/>
    <col min="13059" max="13059" width="9" style="2" bestFit="1" customWidth="1"/>
    <col min="13060" max="13060" width="8.125" style="2" customWidth="1"/>
    <col min="13061" max="13061" width="9.625" style="2" customWidth="1"/>
    <col min="13062" max="13062" width="9" style="2" bestFit="1" customWidth="1"/>
    <col min="13063" max="13063" width="8" style="2" customWidth="1"/>
    <col min="13064" max="13064" width="22" style="2" customWidth="1"/>
    <col min="13065" max="13065" width="8.75" style="2" customWidth="1"/>
    <col min="13066" max="13312" width="9" style="2"/>
    <col min="13313" max="13313" width="19.625" style="2" customWidth="1"/>
    <col min="13314" max="13314" width="25.375" style="2" bestFit="1" customWidth="1"/>
    <col min="13315" max="13315" width="9" style="2" bestFit="1" customWidth="1"/>
    <col min="13316" max="13316" width="8.125" style="2" customWidth="1"/>
    <col min="13317" max="13317" width="9.625" style="2" customWidth="1"/>
    <col min="13318" max="13318" width="9" style="2" bestFit="1" customWidth="1"/>
    <col min="13319" max="13319" width="8" style="2" customWidth="1"/>
    <col min="13320" max="13320" width="22" style="2" customWidth="1"/>
    <col min="13321" max="13321" width="8.75" style="2" customWidth="1"/>
    <col min="13322" max="13568" width="9" style="2"/>
    <col min="13569" max="13569" width="19.625" style="2" customWidth="1"/>
    <col min="13570" max="13570" width="25.375" style="2" bestFit="1" customWidth="1"/>
    <col min="13571" max="13571" width="9" style="2" bestFit="1" customWidth="1"/>
    <col min="13572" max="13572" width="8.125" style="2" customWidth="1"/>
    <col min="13573" max="13573" width="9.625" style="2" customWidth="1"/>
    <col min="13574" max="13574" width="9" style="2" bestFit="1" customWidth="1"/>
    <col min="13575" max="13575" width="8" style="2" customWidth="1"/>
    <col min="13576" max="13576" width="22" style="2" customWidth="1"/>
    <col min="13577" max="13577" width="8.75" style="2" customWidth="1"/>
    <col min="13578" max="13824" width="9" style="2"/>
    <col min="13825" max="13825" width="19.625" style="2" customWidth="1"/>
    <col min="13826" max="13826" width="25.375" style="2" bestFit="1" customWidth="1"/>
    <col min="13827" max="13827" width="9" style="2" bestFit="1" customWidth="1"/>
    <col min="13828" max="13828" width="8.125" style="2" customWidth="1"/>
    <col min="13829" max="13829" width="9.625" style="2" customWidth="1"/>
    <col min="13830" max="13830" width="9" style="2" bestFit="1" customWidth="1"/>
    <col min="13831" max="13831" width="8" style="2" customWidth="1"/>
    <col min="13832" max="13832" width="22" style="2" customWidth="1"/>
    <col min="13833" max="13833" width="8.75" style="2" customWidth="1"/>
    <col min="13834" max="14080" width="9" style="2"/>
    <col min="14081" max="14081" width="19.625" style="2" customWidth="1"/>
    <col min="14082" max="14082" width="25.375" style="2" bestFit="1" customWidth="1"/>
    <col min="14083" max="14083" width="9" style="2" bestFit="1" customWidth="1"/>
    <col min="14084" max="14084" width="8.125" style="2" customWidth="1"/>
    <col min="14085" max="14085" width="9.625" style="2" customWidth="1"/>
    <col min="14086" max="14086" width="9" style="2" bestFit="1" customWidth="1"/>
    <col min="14087" max="14087" width="8" style="2" customWidth="1"/>
    <col min="14088" max="14088" width="22" style="2" customWidth="1"/>
    <col min="14089" max="14089" width="8.75" style="2" customWidth="1"/>
    <col min="14090" max="14336" width="9" style="2"/>
    <col min="14337" max="14337" width="19.625" style="2" customWidth="1"/>
    <col min="14338" max="14338" width="25.375" style="2" bestFit="1" customWidth="1"/>
    <col min="14339" max="14339" width="9" style="2" bestFit="1" customWidth="1"/>
    <col min="14340" max="14340" width="8.125" style="2" customWidth="1"/>
    <col min="14341" max="14341" width="9.625" style="2" customWidth="1"/>
    <col min="14342" max="14342" width="9" style="2" bestFit="1" customWidth="1"/>
    <col min="14343" max="14343" width="8" style="2" customWidth="1"/>
    <col min="14344" max="14344" width="22" style="2" customWidth="1"/>
    <col min="14345" max="14345" width="8.75" style="2" customWidth="1"/>
    <col min="14346" max="14592" width="9" style="2"/>
    <col min="14593" max="14593" width="19.625" style="2" customWidth="1"/>
    <col min="14594" max="14594" width="25.375" style="2" bestFit="1" customWidth="1"/>
    <col min="14595" max="14595" width="9" style="2" bestFit="1" customWidth="1"/>
    <col min="14596" max="14596" width="8.125" style="2" customWidth="1"/>
    <col min="14597" max="14597" width="9.625" style="2" customWidth="1"/>
    <col min="14598" max="14598" width="9" style="2" bestFit="1" customWidth="1"/>
    <col min="14599" max="14599" width="8" style="2" customWidth="1"/>
    <col min="14600" max="14600" width="22" style="2" customWidth="1"/>
    <col min="14601" max="14601" width="8.75" style="2" customWidth="1"/>
    <col min="14602" max="14848" width="9" style="2"/>
    <col min="14849" max="14849" width="19.625" style="2" customWidth="1"/>
    <col min="14850" max="14850" width="25.375" style="2" bestFit="1" customWidth="1"/>
    <col min="14851" max="14851" width="9" style="2" bestFit="1" customWidth="1"/>
    <col min="14852" max="14852" width="8.125" style="2" customWidth="1"/>
    <col min="14853" max="14853" width="9.625" style="2" customWidth="1"/>
    <col min="14854" max="14854" width="9" style="2" bestFit="1" customWidth="1"/>
    <col min="14855" max="14855" width="8" style="2" customWidth="1"/>
    <col min="14856" max="14856" width="22" style="2" customWidth="1"/>
    <col min="14857" max="14857" width="8.75" style="2" customWidth="1"/>
    <col min="14858" max="15104" width="9" style="2"/>
    <col min="15105" max="15105" width="19.625" style="2" customWidth="1"/>
    <col min="15106" max="15106" width="25.375" style="2" bestFit="1" customWidth="1"/>
    <col min="15107" max="15107" width="9" style="2" bestFit="1" customWidth="1"/>
    <col min="15108" max="15108" width="8.125" style="2" customWidth="1"/>
    <col min="15109" max="15109" width="9.625" style="2" customWidth="1"/>
    <col min="15110" max="15110" width="9" style="2" bestFit="1" customWidth="1"/>
    <col min="15111" max="15111" width="8" style="2" customWidth="1"/>
    <col min="15112" max="15112" width="22" style="2" customWidth="1"/>
    <col min="15113" max="15113" width="8.75" style="2" customWidth="1"/>
    <col min="15114" max="15360" width="9" style="2"/>
    <col min="15361" max="15361" width="19.625" style="2" customWidth="1"/>
    <col min="15362" max="15362" width="25.375" style="2" bestFit="1" customWidth="1"/>
    <col min="15363" max="15363" width="9" style="2" bestFit="1" customWidth="1"/>
    <col min="15364" max="15364" width="8.125" style="2" customWidth="1"/>
    <col min="15365" max="15365" width="9.625" style="2" customWidth="1"/>
    <col min="15366" max="15366" width="9" style="2" bestFit="1" customWidth="1"/>
    <col min="15367" max="15367" width="8" style="2" customWidth="1"/>
    <col min="15368" max="15368" width="22" style="2" customWidth="1"/>
    <col min="15369" max="15369" width="8.75" style="2" customWidth="1"/>
    <col min="15370" max="15616" width="9" style="2"/>
    <col min="15617" max="15617" width="19.625" style="2" customWidth="1"/>
    <col min="15618" max="15618" width="25.375" style="2" bestFit="1" customWidth="1"/>
    <col min="15619" max="15619" width="9" style="2" bestFit="1" customWidth="1"/>
    <col min="15620" max="15620" width="8.125" style="2" customWidth="1"/>
    <col min="15621" max="15621" width="9.625" style="2" customWidth="1"/>
    <col min="15622" max="15622" width="9" style="2" bestFit="1" customWidth="1"/>
    <col min="15623" max="15623" width="8" style="2" customWidth="1"/>
    <col min="15624" max="15624" width="22" style="2" customWidth="1"/>
    <col min="15625" max="15625" width="8.75" style="2" customWidth="1"/>
    <col min="15626" max="15872" width="9" style="2"/>
    <col min="15873" max="15873" width="19.625" style="2" customWidth="1"/>
    <col min="15874" max="15874" width="25.375" style="2" bestFit="1" customWidth="1"/>
    <col min="15875" max="15875" width="9" style="2" bestFit="1" customWidth="1"/>
    <col min="15876" max="15876" width="8.125" style="2" customWidth="1"/>
    <col min="15877" max="15877" width="9.625" style="2" customWidth="1"/>
    <col min="15878" max="15878" width="9" style="2" bestFit="1" customWidth="1"/>
    <col min="15879" max="15879" width="8" style="2" customWidth="1"/>
    <col min="15880" max="15880" width="22" style="2" customWidth="1"/>
    <col min="15881" max="15881" width="8.75" style="2" customWidth="1"/>
    <col min="15882" max="16128" width="9" style="2"/>
    <col min="16129" max="16129" width="19.625" style="2" customWidth="1"/>
    <col min="16130" max="16130" width="25.375" style="2" bestFit="1" customWidth="1"/>
    <col min="16131" max="16131" width="9" style="2" bestFit="1" customWidth="1"/>
    <col min="16132" max="16132" width="8.125" style="2" customWidth="1"/>
    <col min="16133" max="16133" width="9.625" style="2" customWidth="1"/>
    <col min="16134" max="16134" width="9" style="2" bestFit="1" customWidth="1"/>
    <col min="16135" max="16135" width="8" style="2" customWidth="1"/>
    <col min="16136" max="16136" width="22" style="2" customWidth="1"/>
    <col min="16137" max="16137" width="8.75" style="2" customWidth="1"/>
    <col min="16138" max="16384" width="9" style="2"/>
  </cols>
  <sheetData>
    <row r="1" spans="1:8" ht="18" customHeight="1">
      <c r="A1" s="1" t="s">
        <v>435</v>
      </c>
      <c r="E1" s="3" t="s">
        <v>0</v>
      </c>
      <c r="F1" s="138"/>
      <c r="G1" s="139"/>
      <c r="H1" s="140"/>
    </row>
    <row r="2" spans="1:8" ht="17.25" customHeight="1">
      <c r="E2" s="141" t="s">
        <v>1</v>
      </c>
      <c r="F2" s="4" t="s">
        <v>422</v>
      </c>
      <c r="G2" s="5"/>
      <c r="H2" s="6"/>
    </row>
    <row r="3" spans="1:8" ht="17.25" customHeight="1" thickBot="1">
      <c r="E3" s="142"/>
      <c r="F3" s="7" t="s">
        <v>421</v>
      </c>
      <c r="G3" s="8"/>
      <c r="H3" s="9"/>
    </row>
    <row r="4" spans="1:8">
      <c r="F4" s="10"/>
    </row>
    <row r="5" spans="1:8">
      <c r="F5" s="10"/>
      <c r="G5" s="2" t="s">
        <v>2</v>
      </c>
      <c r="H5" s="11" t="s">
        <v>3</v>
      </c>
    </row>
    <row r="6" spans="1:8" ht="30" customHeight="1">
      <c r="A6" s="143" t="s">
        <v>4</v>
      </c>
      <c r="B6" s="143"/>
      <c r="C6" s="143"/>
      <c r="D6" s="143"/>
      <c r="E6" s="143"/>
      <c r="F6" s="143"/>
      <c r="G6" s="143"/>
      <c r="H6" s="143"/>
    </row>
    <row r="7" spans="1:8" ht="20.100000000000001" customHeight="1">
      <c r="A7" s="135" t="s">
        <v>5</v>
      </c>
      <c r="B7" s="134" t="s">
        <v>6</v>
      </c>
      <c r="C7" s="134"/>
      <c r="D7" s="135"/>
      <c r="E7" s="135"/>
      <c r="F7" s="135"/>
      <c r="G7" s="135"/>
      <c r="H7" s="135"/>
    </row>
    <row r="8" spans="1:8" ht="20.100000000000001" customHeight="1">
      <c r="A8" s="135"/>
      <c r="B8" s="135"/>
      <c r="C8" s="135"/>
      <c r="D8" s="135"/>
      <c r="E8" s="135"/>
      <c r="F8" s="135"/>
      <c r="G8" s="135"/>
      <c r="H8" s="135"/>
    </row>
    <row r="9" spans="1:8" ht="20.100000000000001" customHeight="1">
      <c r="A9" s="135" t="s">
        <v>7</v>
      </c>
      <c r="B9" s="134" t="s">
        <v>8</v>
      </c>
      <c r="C9" s="134"/>
      <c r="D9" s="135"/>
      <c r="E9" s="135"/>
      <c r="F9" s="135"/>
      <c r="G9" s="135"/>
      <c r="H9" s="135"/>
    </row>
    <row r="10" spans="1:8" ht="20.100000000000001" customHeight="1">
      <c r="A10" s="135"/>
      <c r="B10" s="135"/>
      <c r="C10" s="135"/>
      <c r="D10" s="135"/>
      <c r="E10" s="135"/>
      <c r="F10" s="135"/>
      <c r="G10" s="135"/>
      <c r="H10" s="135"/>
    </row>
    <row r="11" spans="1:8" ht="30" customHeight="1">
      <c r="A11" s="134" t="s">
        <v>9</v>
      </c>
      <c r="B11" s="12" t="s">
        <v>10</v>
      </c>
      <c r="C11" s="136"/>
      <c r="D11" s="136"/>
      <c r="E11" s="136"/>
      <c r="F11" s="136"/>
      <c r="G11" s="136"/>
      <c r="H11" s="136"/>
    </row>
    <row r="12" spans="1:8" ht="30" customHeight="1">
      <c r="A12" s="135"/>
      <c r="B12" s="13" t="s">
        <v>11</v>
      </c>
      <c r="C12" s="137"/>
      <c r="D12" s="137"/>
      <c r="E12" s="137"/>
      <c r="F12" s="137"/>
      <c r="G12" s="137"/>
      <c r="H12" s="137"/>
    </row>
    <row r="13" spans="1:8" ht="30" customHeight="1">
      <c r="A13" s="135"/>
      <c r="B13" s="13" t="s">
        <v>12</v>
      </c>
      <c r="C13" s="137"/>
      <c r="D13" s="137"/>
      <c r="E13" s="137"/>
      <c r="F13" s="137"/>
      <c r="G13" s="137"/>
      <c r="H13" s="137"/>
    </row>
    <row r="14" spans="1:8" ht="30" customHeight="1">
      <c r="A14" s="135"/>
      <c r="B14" s="13" t="s">
        <v>13</v>
      </c>
      <c r="C14" s="137"/>
      <c r="D14" s="137"/>
      <c r="E14" s="137"/>
      <c r="F14" s="137"/>
      <c r="G14" s="137"/>
      <c r="H14" s="137"/>
    </row>
    <row r="15" spans="1:8" ht="30" customHeight="1">
      <c r="A15" s="135"/>
      <c r="B15" s="13" t="s">
        <v>14</v>
      </c>
      <c r="C15" s="137"/>
      <c r="D15" s="137"/>
      <c r="E15" s="137"/>
      <c r="F15" s="137"/>
      <c r="G15" s="137"/>
      <c r="H15" s="137"/>
    </row>
    <row r="16" spans="1:8" ht="30" customHeight="1">
      <c r="A16" s="135"/>
      <c r="B16" s="13" t="s">
        <v>15</v>
      </c>
      <c r="C16" s="137"/>
      <c r="D16" s="137"/>
      <c r="E16" s="137"/>
      <c r="F16" s="137"/>
      <c r="G16" s="137"/>
      <c r="H16" s="137"/>
    </row>
    <row r="17" spans="1:8" ht="30.75" customHeight="1">
      <c r="A17" s="135" t="s">
        <v>16</v>
      </c>
      <c r="B17" s="13" t="s">
        <v>17</v>
      </c>
      <c r="C17" s="137"/>
      <c r="D17" s="137"/>
      <c r="E17" s="137"/>
      <c r="F17" s="137"/>
      <c r="G17" s="137"/>
      <c r="H17" s="137"/>
    </row>
    <row r="18" spans="1:8" ht="30.75" customHeight="1">
      <c r="A18" s="135"/>
      <c r="B18" s="13" t="s">
        <v>18</v>
      </c>
      <c r="C18" s="135" t="s">
        <v>19</v>
      </c>
      <c r="D18" s="135"/>
      <c r="E18" s="135"/>
      <c r="F18" s="135"/>
      <c r="G18" s="135"/>
      <c r="H18" s="135"/>
    </row>
    <row r="19" spans="1:8" ht="42" customHeight="1">
      <c r="A19" s="135"/>
      <c r="B19" s="13" t="s">
        <v>20</v>
      </c>
      <c r="C19" s="134" t="s">
        <v>21</v>
      </c>
      <c r="D19" s="135"/>
      <c r="E19" s="135"/>
      <c r="F19" s="135"/>
      <c r="G19" s="135"/>
      <c r="H19" s="135"/>
    </row>
    <row r="20" spans="1:8" ht="43.5" customHeight="1">
      <c r="A20" s="135"/>
      <c r="B20" s="137" t="s">
        <v>22</v>
      </c>
      <c r="C20" s="137"/>
      <c r="D20" s="137"/>
      <c r="E20" s="137"/>
      <c r="F20" s="137"/>
      <c r="G20" s="137"/>
      <c r="H20" s="137"/>
    </row>
    <row r="21" spans="1:8" ht="76.5" customHeight="1">
      <c r="A21" s="135"/>
      <c r="B21" s="137"/>
      <c r="C21" s="134" t="s">
        <v>23</v>
      </c>
      <c r="D21" s="135"/>
      <c r="E21" s="135"/>
      <c r="F21" s="135"/>
      <c r="G21" s="135"/>
      <c r="H21" s="135"/>
    </row>
    <row r="22" spans="1:8" ht="34.5" customHeight="1">
      <c r="A22" s="135"/>
      <c r="B22" s="137"/>
      <c r="C22" s="144" t="s">
        <v>24</v>
      </c>
      <c r="D22" s="144"/>
      <c r="E22" s="144"/>
      <c r="F22" s="144"/>
      <c r="G22" s="144"/>
      <c r="H22" s="144"/>
    </row>
    <row r="23" spans="1:8" ht="64.5" customHeight="1">
      <c r="A23" s="135"/>
      <c r="B23" s="14" t="s">
        <v>25</v>
      </c>
      <c r="C23" s="137"/>
      <c r="D23" s="137"/>
      <c r="E23" s="137"/>
      <c r="F23" s="137"/>
      <c r="G23" s="137"/>
      <c r="H23" s="137"/>
    </row>
    <row r="24" spans="1:8" ht="30.75" customHeight="1">
      <c r="A24" s="135"/>
      <c r="B24" s="13" t="s">
        <v>26</v>
      </c>
      <c r="C24" s="137"/>
      <c r="D24" s="137"/>
      <c r="E24" s="137"/>
      <c r="F24" s="137"/>
      <c r="G24" s="137"/>
      <c r="H24" s="137"/>
    </row>
    <row r="25" spans="1:8" ht="30" customHeight="1">
      <c r="A25" s="135"/>
      <c r="B25" s="14" t="s">
        <v>27</v>
      </c>
      <c r="C25" s="136"/>
      <c r="D25" s="136"/>
      <c r="E25" s="136"/>
      <c r="F25" s="136"/>
      <c r="G25" s="136"/>
      <c r="H25" s="136"/>
    </row>
    <row r="26" spans="1:8" ht="30" customHeight="1">
      <c r="A26" s="135"/>
      <c r="B26" s="15" t="s">
        <v>28</v>
      </c>
      <c r="C26" s="135" t="s">
        <v>29</v>
      </c>
      <c r="D26" s="135"/>
      <c r="E26" s="135"/>
      <c r="F26" s="135"/>
      <c r="G26" s="135"/>
      <c r="H26" s="135"/>
    </row>
    <row r="27" spans="1:8" ht="30" customHeight="1">
      <c r="A27" s="135"/>
      <c r="B27" s="13" t="s">
        <v>30</v>
      </c>
      <c r="C27" s="135" t="s">
        <v>29</v>
      </c>
      <c r="D27" s="135"/>
      <c r="E27" s="135"/>
      <c r="F27" s="135"/>
      <c r="G27" s="135"/>
      <c r="H27" s="135"/>
    </row>
    <row r="28" spans="1:8" ht="30" customHeight="1">
      <c r="A28" s="135"/>
      <c r="B28" s="13" t="s">
        <v>31</v>
      </c>
      <c r="C28" s="135" t="s">
        <v>32</v>
      </c>
      <c r="D28" s="135"/>
      <c r="E28" s="135"/>
      <c r="F28" s="135"/>
      <c r="G28" s="135"/>
      <c r="H28" s="135"/>
    </row>
    <row r="29" spans="1:8" ht="30" customHeight="1">
      <c r="A29" s="135"/>
      <c r="B29" s="13" t="s">
        <v>33</v>
      </c>
      <c r="C29" s="135" t="s">
        <v>34</v>
      </c>
      <c r="D29" s="135"/>
      <c r="E29" s="135"/>
      <c r="F29" s="135"/>
      <c r="G29" s="135"/>
      <c r="H29" s="135"/>
    </row>
    <row r="30" spans="1:8" ht="61.5" customHeight="1">
      <c r="A30" s="135"/>
      <c r="B30" s="13" t="s">
        <v>35</v>
      </c>
      <c r="C30" s="134" t="s">
        <v>36</v>
      </c>
      <c r="D30" s="135"/>
      <c r="E30" s="135"/>
      <c r="F30" s="135"/>
      <c r="G30" s="135"/>
      <c r="H30" s="135"/>
    </row>
    <row r="31" spans="1:8" ht="30" customHeight="1">
      <c r="A31" s="135" t="s">
        <v>37</v>
      </c>
      <c r="B31" s="13" t="s">
        <v>38</v>
      </c>
      <c r="C31" s="16" t="s">
        <v>39</v>
      </c>
      <c r="D31" s="16"/>
      <c r="E31" s="146" t="s">
        <v>40</v>
      </c>
      <c r="F31" s="147"/>
      <c r="G31" s="147"/>
      <c r="H31" s="148"/>
    </row>
    <row r="32" spans="1:8" ht="30" customHeight="1">
      <c r="A32" s="135"/>
      <c r="B32" s="13" t="s">
        <v>41</v>
      </c>
      <c r="C32" s="16" t="s">
        <v>39</v>
      </c>
      <c r="D32" s="17"/>
      <c r="E32" s="146" t="s">
        <v>42</v>
      </c>
      <c r="F32" s="147"/>
      <c r="G32" s="147"/>
      <c r="H32" s="148"/>
    </row>
    <row r="33" spans="1:8" ht="30" customHeight="1">
      <c r="A33" s="135"/>
      <c r="B33" s="13" t="s">
        <v>43</v>
      </c>
      <c r="C33" s="16" t="s">
        <v>39</v>
      </c>
      <c r="D33" s="17"/>
      <c r="E33" s="149"/>
      <c r="F33" s="150"/>
      <c r="G33" s="150"/>
      <c r="H33" s="151"/>
    </row>
    <row r="34" spans="1:8" ht="30" customHeight="1">
      <c r="A34" s="135"/>
      <c r="B34" s="13" t="s">
        <v>44</v>
      </c>
      <c r="C34" s="135" t="s">
        <v>45</v>
      </c>
      <c r="D34" s="135"/>
      <c r="E34" s="135"/>
      <c r="F34" s="135"/>
      <c r="G34" s="135"/>
      <c r="H34" s="135"/>
    </row>
    <row r="35" spans="1:8" ht="30" customHeight="1">
      <c r="A35" s="135"/>
      <c r="B35" s="15" t="s">
        <v>46</v>
      </c>
      <c r="C35" s="135" t="s">
        <v>47</v>
      </c>
      <c r="D35" s="135"/>
      <c r="E35" s="135"/>
      <c r="F35" s="135"/>
      <c r="G35" s="152"/>
      <c r="H35" s="152"/>
    </row>
    <row r="36" spans="1:8" ht="30" customHeight="1">
      <c r="A36" s="135"/>
      <c r="B36" s="13" t="s">
        <v>48</v>
      </c>
      <c r="C36" s="18" t="s">
        <v>49</v>
      </c>
      <c r="D36" s="137" t="s">
        <v>50</v>
      </c>
      <c r="E36" s="137"/>
      <c r="F36" s="149"/>
      <c r="G36" s="150"/>
      <c r="H36" s="151"/>
    </row>
    <row r="37" spans="1:8" ht="30" customHeight="1">
      <c r="A37" s="135"/>
      <c r="B37" s="137" t="s">
        <v>51</v>
      </c>
      <c r="C37" s="13" t="s">
        <v>52</v>
      </c>
      <c r="D37" s="137" t="s">
        <v>53</v>
      </c>
      <c r="E37" s="137"/>
      <c r="F37" s="137" t="s">
        <v>54</v>
      </c>
      <c r="G37" s="145"/>
      <c r="H37" s="19" t="s">
        <v>55</v>
      </c>
    </row>
    <row r="38" spans="1:8" ht="30" customHeight="1">
      <c r="A38" s="135"/>
      <c r="B38" s="137"/>
      <c r="C38" s="18" t="s">
        <v>56</v>
      </c>
      <c r="D38" s="137" t="str">
        <f>D36</f>
        <v>○○科</v>
      </c>
      <c r="E38" s="137"/>
      <c r="F38" s="137" t="s">
        <v>57</v>
      </c>
      <c r="G38" s="137"/>
      <c r="H38" s="13" t="s">
        <v>58</v>
      </c>
    </row>
    <row r="39" spans="1:8" ht="30" customHeight="1">
      <c r="A39" s="135"/>
      <c r="B39" s="137"/>
      <c r="C39" s="18" t="s">
        <v>59</v>
      </c>
      <c r="D39" s="137"/>
      <c r="E39" s="137"/>
      <c r="F39" s="137"/>
      <c r="G39" s="137"/>
      <c r="H39" s="13"/>
    </row>
    <row r="40" spans="1:8" ht="30" customHeight="1">
      <c r="A40" s="135"/>
      <c r="B40" s="137"/>
      <c r="C40" s="18" t="s">
        <v>59</v>
      </c>
      <c r="D40" s="137"/>
      <c r="E40" s="137"/>
      <c r="F40" s="137"/>
      <c r="G40" s="137"/>
      <c r="H40" s="13"/>
    </row>
    <row r="41" spans="1:8" ht="30" customHeight="1">
      <c r="A41" s="135"/>
      <c r="B41" s="137"/>
      <c r="C41" s="18" t="s">
        <v>59</v>
      </c>
      <c r="D41" s="137"/>
      <c r="E41" s="137"/>
      <c r="F41" s="137"/>
      <c r="G41" s="137"/>
      <c r="H41" s="13"/>
    </row>
    <row r="42" spans="1:8" ht="30" customHeight="1">
      <c r="A42" s="135"/>
      <c r="B42" s="137"/>
      <c r="C42" s="18" t="s">
        <v>59</v>
      </c>
      <c r="D42" s="137"/>
      <c r="E42" s="137"/>
      <c r="F42" s="137"/>
      <c r="G42" s="137"/>
      <c r="H42" s="13"/>
    </row>
    <row r="43" spans="1:8" ht="30" customHeight="1">
      <c r="A43" s="135"/>
      <c r="B43" s="137"/>
      <c r="C43" s="18" t="s">
        <v>59</v>
      </c>
      <c r="D43" s="137"/>
      <c r="E43" s="137"/>
      <c r="F43" s="137"/>
      <c r="G43" s="137"/>
      <c r="H43" s="13"/>
    </row>
    <row r="44" spans="1:8" ht="30" customHeight="1">
      <c r="A44" s="135"/>
      <c r="B44" s="137"/>
      <c r="C44" s="18" t="s">
        <v>60</v>
      </c>
      <c r="D44" s="137"/>
      <c r="E44" s="137"/>
      <c r="F44" s="137"/>
      <c r="G44" s="137"/>
      <c r="H44" s="13"/>
    </row>
    <row r="45" spans="1:8" ht="30" customHeight="1">
      <c r="A45" s="135"/>
      <c r="B45" s="137"/>
      <c r="C45" s="18" t="s">
        <v>59</v>
      </c>
      <c r="D45" s="137"/>
      <c r="E45" s="137"/>
      <c r="F45" s="137"/>
      <c r="G45" s="137"/>
      <c r="H45" s="13"/>
    </row>
    <row r="46" spans="1:8" ht="30" customHeight="1">
      <c r="A46" s="135"/>
      <c r="B46" s="137"/>
      <c r="C46" s="18" t="s">
        <v>59</v>
      </c>
      <c r="D46" s="137"/>
      <c r="E46" s="137"/>
      <c r="F46" s="137"/>
      <c r="G46" s="137"/>
      <c r="H46" s="13"/>
    </row>
    <row r="47" spans="1:8" ht="30" customHeight="1">
      <c r="A47" s="135"/>
      <c r="B47" s="137"/>
      <c r="C47" s="18" t="s">
        <v>59</v>
      </c>
      <c r="D47" s="137"/>
      <c r="E47" s="137"/>
      <c r="F47" s="137"/>
      <c r="G47" s="137"/>
      <c r="H47" s="13"/>
    </row>
    <row r="48" spans="1:8" ht="30" customHeight="1">
      <c r="A48" s="135"/>
      <c r="B48" s="137"/>
      <c r="C48" s="18" t="s">
        <v>59</v>
      </c>
      <c r="D48" s="137"/>
      <c r="E48" s="137"/>
      <c r="F48" s="137"/>
      <c r="G48" s="137"/>
      <c r="H48" s="13"/>
    </row>
    <row r="49" spans="1:8" ht="30" customHeight="1">
      <c r="A49" s="135"/>
      <c r="B49" s="137"/>
      <c r="C49" s="18" t="s">
        <v>59</v>
      </c>
      <c r="D49" s="137"/>
      <c r="E49" s="137"/>
      <c r="F49" s="137"/>
      <c r="G49" s="137"/>
      <c r="H49" s="13"/>
    </row>
    <row r="50" spans="1:8" ht="30" customHeight="1">
      <c r="A50" s="135"/>
      <c r="B50" s="137"/>
      <c r="C50" s="18" t="s">
        <v>59</v>
      </c>
      <c r="D50" s="137"/>
      <c r="E50" s="137"/>
      <c r="F50" s="137"/>
      <c r="G50" s="137"/>
      <c r="H50" s="13"/>
    </row>
    <row r="51" spans="1:8" ht="30" customHeight="1">
      <c r="A51" s="135"/>
      <c r="B51" s="137"/>
      <c r="C51" s="18" t="s">
        <v>59</v>
      </c>
      <c r="D51" s="137"/>
      <c r="E51" s="137"/>
      <c r="F51" s="137"/>
      <c r="G51" s="137"/>
      <c r="H51" s="13"/>
    </row>
    <row r="52" spans="1:8" ht="30" customHeight="1">
      <c r="A52" s="135"/>
      <c r="B52" s="137"/>
      <c r="C52" s="18" t="s">
        <v>59</v>
      </c>
      <c r="D52" s="137"/>
      <c r="E52" s="137"/>
      <c r="F52" s="137"/>
      <c r="G52" s="137"/>
      <c r="H52" s="13"/>
    </row>
    <row r="53" spans="1:8" ht="30" customHeight="1">
      <c r="A53" s="135"/>
      <c r="B53" s="137"/>
      <c r="C53" s="18" t="s">
        <v>59</v>
      </c>
      <c r="D53" s="137"/>
      <c r="E53" s="137"/>
      <c r="F53" s="137"/>
      <c r="G53" s="137"/>
      <c r="H53" s="13"/>
    </row>
    <row r="54" spans="1:8" ht="30" customHeight="1">
      <c r="A54" s="135"/>
      <c r="B54" s="137"/>
      <c r="C54" s="18" t="s">
        <v>60</v>
      </c>
      <c r="D54" s="137"/>
      <c r="E54" s="137"/>
      <c r="F54" s="137"/>
      <c r="G54" s="137"/>
      <c r="H54" s="13"/>
    </row>
    <row r="55" spans="1:8" ht="30" customHeight="1">
      <c r="A55" s="135"/>
      <c r="B55" s="137"/>
      <c r="C55" s="18" t="s">
        <v>59</v>
      </c>
      <c r="D55" s="137"/>
      <c r="E55" s="137"/>
      <c r="F55" s="137"/>
      <c r="G55" s="137"/>
      <c r="H55" s="13"/>
    </row>
    <row r="56" spans="1:8" ht="30" customHeight="1">
      <c r="A56" s="135"/>
      <c r="B56" s="137"/>
      <c r="C56" s="18" t="s">
        <v>59</v>
      </c>
      <c r="D56" s="137"/>
      <c r="E56" s="137"/>
      <c r="F56" s="137"/>
      <c r="G56" s="137"/>
      <c r="H56" s="13"/>
    </row>
    <row r="57" spans="1:8" ht="30" customHeight="1">
      <c r="A57" s="135"/>
      <c r="B57" s="137"/>
      <c r="C57" s="18" t="s">
        <v>59</v>
      </c>
      <c r="D57" s="137"/>
      <c r="E57" s="137"/>
      <c r="F57" s="137"/>
      <c r="G57" s="137"/>
      <c r="H57" s="13"/>
    </row>
    <row r="58" spans="1:8" ht="30" customHeight="1">
      <c r="A58" s="135"/>
      <c r="B58" s="137"/>
      <c r="C58" s="18" t="s">
        <v>59</v>
      </c>
      <c r="D58" s="137"/>
      <c r="E58" s="137"/>
      <c r="F58" s="137"/>
      <c r="G58" s="137"/>
      <c r="H58" s="13"/>
    </row>
    <row r="59" spans="1:8" ht="30" customHeight="1">
      <c r="A59" s="135" t="s">
        <v>61</v>
      </c>
      <c r="B59" s="13" t="s">
        <v>62</v>
      </c>
      <c r="C59" s="135"/>
      <c r="D59" s="135"/>
      <c r="E59" s="135"/>
      <c r="F59" s="135"/>
      <c r="G59" s="135"/>
      <c r="H59" s="135"/>
    </row>
    <row r="60" spans="1:8" ht="30" customHeight="1">
      <c r="A60" s="135"/>
      <c r="B60" s="13" t="s">
        <v>63</v>
      </c>
      <c r="C60" s="135"/>
      <c r="D60" s="135"/>
      <c r="E60" s="135"/>
      <c r="F60" s="135"/>
      <c r="G60" s="135"/>
      <c r="H60" s="135"/>
    </row>
    <row r="61" spans="1:8" ht="30" customHeight="1">
      <c r="A61" s="135"/>
      <c r="B61" s="13" t="s">
        <v>64</v>
      </c>
      <c r="C61" s="153"/>
      <c r="D61" s="153"/>
      <c r="E61" s="153"/>
      <c r="F61" s="153"/>
      <c r="G61" s="153"/>
      <c r="H61" s="153"/>
    </row>
    <row r="62" spans="1:8" ht="30" customHeight="1">
      <c r="A62" s="135"/>
      <c r="B62" s="13" t="s">
        <v>65</v>
      </c>
      <c r="C62" s="154"/>
      <c r="D62" s="154"/>
      <c r="E62" s="154"/>
      <c r="F62" s="154"/>
      <c r="G62" s="154"/>
      <c r="H62" s="154"/>
    </row>
    <row r="63" spans="1:8" ht="30" customHeight="1">
      <c r="A63" s="135"/>
      <c r="B63" s="13" t="s">
        <v>66</v>
      </c>
      <c r="C63" s="135"/>
      <c r="D63" s="135"/>
      <c r="E63" s="135"/>
      <c r="F63" s="135"/>
      <c r="G63" s="135"/>
      <c r="H63" s="135"/>
    </row>
    <row r="64" spans="1:8" ht="30" customHeight="1">
      <c r="A64" s="135"/>
      <c r="B64" s="13" t="s">
        <v>67</v>
      </c>
      <c r="C64" s="135"/>
      <c r="D64" s="135"/>
      <c r="E64" s="135"/>
      <c r="F64" s="135"/>
      <c r="G64" s="135"/>
      <c r="H64" s="135"/>
    </row>
    <row r="65" spans="1:8" ht="30" customHeight="1">
      <c r="A65" s="135"/>
      <c r="B65" s="13" t="s">
        <v>68</v>
      </c>
      <c r="C65" s="153"/>
      <c r="D65" s="153"/>
      <c r="E65" s="153"/>
      <c r="F65" s="153"/>
      <c r="G65" s="153"/>
      <c r="H65" s="153"/>
    </row>
    <row r="66" spans="1:8" ht="30" customHeight="1">
      <c r="A66" s="135"/>
      <c r="B66" s="13" t="s">
        <v>69</v>
      </c>
      <c r="C66" s="154"/>
      <c r="D66" s="154"/>
      <c r="E66" s="154"/>
      <c r="F66" s="154"/>
      <c r="G66" s="154"/>
      <c r="H66" s="154"/>
    </row>
    <row r="67" spans="1:8" ht="30" customHeight="1">
      <c r="A67" s="135"/>
      <c r="B67" s="13" t="s">
        <v>70</v>
      </c>
      <c r="C67" s="135"/>
      <c r="D67" s="135"/>
      <c r="E67" s="135"/>
      <c r="F67" s="135"/>
      <c r="G67" s="135"/>
      <c r="H67" s="135"/>
    </row>
    <row r="68" spans="1:8" ht="33.950000000000003" customHeight="1">
      <c r="A68" s="134" t="s">
        <v>71</v>
      </c>
      <c r="B68" s="136" t="s">
        <v>72</v>
      </c>
      <c r="C68" s="135" t="s">
        <v>73</v>
      </c>
      <c r="D68" s="135"/>
      <c r="E68" s="135"/>
      <c r="F68" s="135"/>
      <c r="G68" s="135"/>
      <c r="H68" s="135"/>
    </row>
    <row r="69" spans="1:8" ht="33.950000000000003" customHeight="1">
      <c r="A69" s="134"/>
      <c r="B69" s="136"/>
      <c r="C69" s="135" t="s">
        <v>73</v>
      </c>
      <c r="D69" s="135"/>
      <c r="E69" s="135"/>
      <c r="F69" s="135"/>
      <c r="G69" s="135"/>
      <c r="H69" s="135"/>
    </row>
    <row r="70" spans="1:8" ht="30" customHeight="1">
      <c r="A70" s="134" t="s">
        <v>74</v>
      </c>
      <c r="B70" s="13" t="s">
        <v>75</v>
      </c>
      <c r="C70" s="135" t="s">
        <v>76</v>
      </c>
      <c r="D70" s="135"/>
      <c r="E70" s="135"/>
      <c r="F70" s="135"/>
      <c r="G70" s="135"/>
      <c r="H70" s="135"/>
    </row>
    <row r="71" spans="1:8" ht="30" customHeight="1">
      <c r="A71" s="134"/>
      <c r="B71" s="14" t="s">
        <v>77</v>
      </c>
      <c r="C71" s="20" t="s">
        <v>2</v>
      </c>
      <c r="D71" s="137" t="s">
        <v>78</v>
      </c>
      <c r="E71" s="137"/>
      <c r="F71" s="149"/>
      <c r="G71" s="150"/>
      <c r="H71" s="151"/>
    </row>
    <row r="72" spans="1:8" ht="30" customHeight="1">
      <c r="A72" s="134"/>
      <c r="B72" s="13" t="s">
        <v>79</v>
      </c>
      <c r="C72" s="20" t="s">
        <v>2</v>
      </c>
      <c r="D72" s="137" t="s">
        <v>78</v>
      </c>
      <c r="E72" s="137"/>
      <c r="F72" s="149"/>
      <c r="G72" s="150"/>
      <c r="H72" s="151"/>
    </row>
    <row r="73" spans="1:8" ht="30" customHeight="1">
      <c r="A73" s="134"/>
      <c r="B73" s="13" t="s">
        <v>80</v>
      </c>
      <c r="C73" s="155"/>
      <c r="D73" s="155"/>
      <c r="E73" s="155"/>
      <c r="F73" s="155"/>
      <c r="G73" s="155"/>
      <c r="H73" s="155"/>
    </row>
    <row r="74" spans="1:8" ht="30" customHeight="1">
      <c r="A74" s="134"/>
      <c r="B74" s="136" t="s">
        <v>81</v>
      </c>
      <c r="C74" s="137" t="s">
        <v>82</v>
      </c>
      <c r="D74" s="137"/>
      <c r="E74" s="135"/>
      <c r="F74" s="135"/>
      <c r="G74" s="135"/>
      <c r="H74" s="135"/>
    </row>
    <row r="75" spans="1:8" ht="30" customHeight="1">
      <c r="A75" s="134"/>
      <c r="B75" s="136"/>
      <c r="C75" s="137" t="s">
        <v>83</v>
      </c>
      <c r="D75" s="137"/>
      <c r="E75" s="135"/>
      <c r="F75" s="135"/>
      <c r="G75" s="135"/>
      <c r="H75" s="135"/>
    </row>
    <row r="76" spans="1:8" ht="30" customHeight="1">
      <c r="A76" s="134"/>
      <c r="B76" s="136"/>
      <c r="C76" s="137" t="s">
        <v>84</v>
      </c>
      <c r="D76" s="137"/>
      <c r="E76" s="135"/>
      <c r="F76" s="135"/>
      <c r="G76" s="135"/>
      <c r="H76" s="135"/>
    </row>
    <row r="77" spans="1:8" ht="30" customHeight="1">
      <c r="A77" s="134"/>
      <c r="B77" s="21" t="s">
        <v>85</v>
      </c>
      <c r="C77" s="156" t="s">
        <v>86</v>
      </c>
      <c r="D77" s="156"/>
      <c r="E77" s="156"/>
      <c r="F77" s="156"/>
      <c r="G77" s="156"/>
      <c r="H77" s="156"/>
    </row>
    <row r="78" spans="1:8" ht="30" customHeight="1">
      <c r="A78" s="134"/>
      <c r="B78" s="137" t="s">
        <v>87</v>
      </c>
      <c r="C78" s="135" t="s">
        <v>88</v>
      </c>
      <c r="D78" s="135"/>
      <c r="E78" s="135"/>
      <c r="F78" s="135"/>
      <c r="G78" s="135"/>
      <c r="H78" s="135"/>
    </row>
    <row r="79" spans="1:8" ht="30" customHeight="1">
      <c r="A79" s="134"/>
      <c r="B79" s="137"/>
      <c r="C79" s="16" t="s">
        <v>89</v>
      </c>
      <c r="D79" s="16"/>
      <c r="E79" s="16"/>
      <c r="F79" s="22"/>
      <c r="G79" s="23" t="s">
        <v>90</v>
      </c>
      <c r="H79" s="16"/>
    </row>
    <row r="80" spans="1:8" ht="30" customHeight="1">
      <c r="A80" s="134"/>
      <c r="B80" s="157" t="s">
        <v>91</v>
      </c>
      <c r="C80" s="156" t="s">
        <v>92</v>
      </c>
      <c r="D80" s="156"/>
      <c r="E80" s="156"/>
      <c r="F80" s="156"/>
      <c r="G80" s="156"/>
      <c r="H80" s="156"/>
    </row>
    <row r="81" spans="1:8" ht="30" customHeight="1">
      <c r="A81" s="134"/>
      <c r="B81" s="157"/>
      <c r="C81" s="24" t="s">
        <v>93</v>
      </c>
      <c r="D81" s="24"/>
      <c r="E81" s="24"/>
      <c r="F81" s="156"/>
      <c r="G81" s="156"/>
      <c r="H81" s="156"/>
    </row>
    <row r="82" spans="1:8" ht="30" customHeight="1">
      <c r="A82" s="134"/>
      <c r="B82" s="137" t="s">
        <v>94</v>
      </c>
      <c r="C82" s="135" t="s">
        <v>95</v>
      </c>
      <c r="D82" s="135"/>
      <c r="E82" s="135"/>
      <c r="F82" s="135"/>
      <c r="G82" s="135"/>
      <c r="H82" s="135"/>
    </row>
    <row r="83" spans="1:8" ht="30" customHeight="1">
      <c r="A83" s="134"/>
      <c r="B83" s="137"/>
      <c r="C83" s="135" t="s">
        <v>96</v>
      </c>
      <c r="D83" s="135"/>
      <c r="E83" s="135"/>
      <c r="F83" s="135"/>
      <c r="G83" s="135"/>
      <c r="H83" s="135"/>
    </row>
    <row r="84" spans="1:8" ht="30" customHeight="1">
      <c r="A84" s="134"/>
      <c r="B84" s="137"/>
      <c r="C84" s="135" t="s">
        <v>97</v>
      </c>
      <c r="D84" s="135"/>
      <c r="E84" s="135"/>
      <c r="F84" s="135"/>
      <c r="G84" s="135"/>
      <c r="H84" s="135"/>
    </row>
    <row r="85" spans="1:8" ht="30" customHeight="1">
      <c r="A85" s="134"/>
      <c r="B85" s="137"/>
      <c r="C85" s="135" t="s">
        <v>98</v>
      </c>
      <c r="D85" s="135"/>
      <c r="E85" s="135"/>
      <c r="F85" s="135"/>
      <c r="G85" s="135"/>
      <c r="H85" s="135"/>
    </row>
    <row r="86" spans="1:8" ht="30" customHeight="1">
      <c r="A86" s="134"/>
      <c r="B86" s="137"/>
      <c r="C86" s="135" t="s">
        <v>99</v>
      </c>
      <c r="D86" s="135"/>
      <c r="E86" s="135"/>
      <c r="F86" s="135"/>
      <c r="G86" s="135"/>
      <c r="H86" s="135"/>
    </row>
    <row r="87" spans="1:8" ht="30" customHeight="1">
      <c r="A87" s="134"/>
      <c r="B87" s="137"/>
      <c r="C87" s="135" t="s">
        <v>100</v>
      </c>
      <c r="D87" s="135"/>
      <c r="E87" s="135"/>
      <c r="F87" s="135"/>
      <c r="G87" s="135"/>
      <c r="H87" s="135"/>
    </row>
    <row r="88" spans="1:8" ht="30" customHeight="1">
      <c r="A88" s="134"/>
      <c r="B88" s="137"/>
      <c r="C88" s="135" t="s">
        <v>101</v>
      </c>
      <c r="D88" s="135"/>
      <c r="E88" s="135"/>
      <c r="F88" s="135"/>
      <c r="G88" s="135"/>
      <c r="H88" s="135"/>
    </row>
    <row r="89" spans="1:8" ht="29.25" customHeight="1">
      <c r="A89" s="134" t="s">
        <v>102</v>
      </c>
      <c r="B89" s="137" t="s">
        <v>103</v>
      </c>
      <c r="C89" s="158"/>
      <c r="D89" s="158"/>
      <c r="E89" s="158"/>
      <c r="F89" s="158"/>
      <c r="G89" s="158"/>
      <c r="H89" s="158"/>
    </row>
    <row r="90" spans="1:8" ht="29.25" customHeight="1">
      <c r="A90" s="134"/>
      <c r="B90" s="137"/>
      <c r="C90" s="135"/>
      <c r="D90" s="135"/>
      <c r="E90" s="135"/>
      <c r="F90" s="135"/>
      <c r="G90" s="135"/>
      <c r="H90" s="135"/>
    </row>
    <row r="91" spans="1:8" ht="29.25" customHeight="1">
      <c r="A91" s="134"/>
      <c r="B91" s="137"/>
      <c r="C91" s="135"/>
      <c r="D91" s="135"/>
      <c r="E91" s="135"/>
      <c r="F91" s="135"/>
      <c r="G91" s="135"/>
      <c r="H91" s="135"/>
    </row>
    <row r="92" spans="1:8" ht="29.25" customHeight="1">
      <c r="A92" s="134"/>
      <c r="B92" s="13" t="s">
        <v>104</v>
      </c>
      <c r="C92" s="135"/>
      <c r="D92" s="135"/>
      <c r="E92" s="135"/>
      <c r="F92" s="135"/>
      <c r="G92" s="135"/>
      <c r="H92" s="135"/>
    </row>
    <row r="93" spans="1:8" ht="29.25" customHeight="1">
      <c r="A93" s="134"/>
      <c r="B93" s="137" t="s">
        <v>105</v>
      </c>
      <c r="C93" s="135"/>
      <c r="D93" s="135"/>
      <c r="E93" s="135"/>
      <c r="F93" s="135"/>
      <c r="G93" s="135"/>
      <c r="H93" s="135"/>
    </row>
    <row r="94" spans="1:8" ht="29.25" customHeight="1">
      <c r="A94" s="134"/>
      <c r="B94" s="137"/>
      <c r="C94" s="135"/>
      <c r="D94" s="135"/>
      <c r="E94" s="135"/>
      <c r="F94" s="135"/>
      <c r="G94" s="135"/>
      <c r="H94" s="135"/>
    </row>
    <row r="95" spans="1:8" ht="30" customHeight="1">
      <c r="A95" s="135" t="s">
        <v>106</v>
      </c>
      <c r="B95" s="137" t="s">
        <v>103</v>
      </c>
      <c r="C95" s="158"/>
      <c r="D95" s="158"/>
      <c r="E95" s="158"/>
      <c r="F95" s="158"/>
      <c r="G95" s="158"/>
      <c r="H95" s="158"/>
    </row>
    <row r="96" spans="1:8" ht="30" customHeight="1">
      <c r="A96" s="135"/>
      <c r="B96" s="137"/>
      <c r="C96" s="135"/>
      <c r="D96" s="135"/>
      <c r="E96" s="135"/>
      <c r="F96" s="135"/>
      <c r="G96" s="135"/>
      <c r="H96" s="135"/>
    </row>
    <row r="97" spans="1:8" ht="30" customHeight="1">
      <c r="A97" s="135"/>
      <c r="B97" s="137"/>
      <c r="C97" s="135"/>
      <c r="D97" s="135"/>
      <c r="E97" s="135"/>
      <c r="F97" s="135"/>
      <c r="G97" s="135"/>
      <c r="H97" s="135"/>
    </row>
    <row r="98" spans="1:8" ht="30" customHeight="1">
      <c r="A98" s="135"/>
      <c r="B98" s="13" t="s">
        <v>104</v>
      </c>
      <c r="C98" s="135"/>
      <c r="D98" s="135"/>
      <c r="E98" s="135"/>
      <c r="F98" s="135"/>
      <c r="G98" s="135"/>
      <c r="H98" s="135"/>
    </row>
    <row r="99" spans="1:8" ht="30" customHeight="1">
      <c r="A99" s="135"/>
      <c r="B99" s="25" t="s">
        <v>53</v>
      </c>
      <c r="C99" s="135"/>
      <c r="D99" s="135"/>
      <c r="E99" s="135"/>
      <c r="F99" s="135"/>
      <c r="G99" s="135"/>
      <c r="H99" s="135"/>
    </row>
    <row r="100" spans="1:8" ht="30" customHeight="1">
      <c r="A100" s="135"/>
      <c r="B100" s="25" t="s">
        <v>55</v>
      </c>
      <c r="C100" s="135"/>
      <c r="D100" s="135"/>
      <c r="E100" s="135"/>
      <c r="F100" s="135"/>
      <c r="G100" s="135"/>
      <c r="H100" s="135"/>
    </row>
    <row r="101" spans="1:8" ht="30" customHeight="1">
      <c r="A101" s="135"/>
      <c r="B101" s="13" t="s">
        <v>107</v>
      </c>
      <c r="C101" s="135"/>
      <c r="D101" s="135"/>
      <c r="E101" s="135"/>
      <c r="F101" s="135"/>
      <c r="G101" s="135"/>
      <c r="H101" s="135"/>
    </row>
    <row r="102" spans="1:8" ht="30" customHeight="1">
      <c r="A102" s="135"/>
      <c r="B102" s="13" t="s">
        <v>108</v>
      </c>
      <c r="C102" s="135"/>
      <c r="D102" s="135"/>
      <c r="E102" s="135"/>
      <c r="F102" s="135"/>
      <c r="G102" s="135"/>
      <c r="H102" s="135"/>
    </row>
    <row r="103" spans="1:8" ht="30" customHeight="1">
      <c r="A103" s="135"/>
      <c r="B103" s="13" t="s">
        <v>109</v>
      </c>
      <c r="C103" s="135"/>
      <c r="D103" s="135"/>
      <c r="E103" s="135"/>
      <c r="F103" s="135"/>
      <c r="G103" s="135"/>
      <c r="H103" s="135"/>
    </row>
    <row r="104" spans="1:8" ht="30" customHeight="1">
      <c r="A104" s="134" t="s">
        <v>110</v>
      </c>
      <c r="B104" s="137" t="s">
        <v>103</v>
      </c>
      <c r="C104" s="158"/>
      <c r="D104" s="158"/>
      <c r="E104" s="158"/>
      <c r="F104" s="158"/>
      <c r="G104" s="158"/>
      <c r="H104" s="158"/>
    </row>
    <row r="105" spans="1:8" ht="30" customHeight="1">
      <c r="A105" s="135"/>
      <c r="B105" s="137"/>
      <c r="C105" s="135"/>
      <c r="D105" s="135"/>
      <c r="E105" s="135"/>
      <c r="F105" s="135"/>
      <c r="G105" s="135"/>
      <c r="H105" s="135"/>
    </row>
    <row r="106" spans="1:8" ht="30" customHeight="1">
      <c r="A106" s="135"/>
      <c r="B106" s="137"/>
      <c r="C106" s="135"/>
      <c r="D106" s="135"/>
      <c r="E106" s="135"/>
      <c r="F106" s="135"/>
      <c r="G106" s="135"/>
      <c r="H106" s="135"/>
    </row>
    <row r="107" spans="1:8" ht="30" customHeight="1">
      <c r="A107" s="135"/>
      <c r="B107" s="13" t="s">
        <v>104</v>
      </c>
      <c r="C107" s="135"/>
      <c r="D107" s="135"/>
      <c r="E107" s="135"/>
      <c r="F107" s="135"/>
      <c r="G107" s="135"/>
      <c r="H107" s="135"/>
    </row>
    <row r="108" spans="1:8" ht="30" customHeight="1">
      <c r="A108" s="135"/>
      <c r="B108" s="25" t="s">
        <v>53</v>
      </c>
      <c r="C108" s="135"/>
      <c r="D108" s="135"/>
      <c r="E108" s="135"/>
      <c r="F108" s="135"/>
      <c r="G108" s="135"/>
      <c r="H108" s="135"/>
    </row>
    <row r="109" spans="1:8" ht="30" customHeight="1">
      <c r="A109" s="135"/>
      <c r="B109" s="25" t="s">
        <v>55</v>
      </c>
      <c r="C109" s="135"/>
      <c r="D109" s="135"/>
      <c r="E109" s="135"/>
      <c r="F109" s="135"/>
      <c r="G109" s="135"/>
      <c r="H109" s="135"/>
    </row>
    <row r="110" spans="1:8" ht="30" customHeight="1">
      <c r="A110" s="135"/>
      <c r="B110" s="13" t="s">
        <v>107</v>
      </c>
      <c r="C110" s="135"/>
      <c r="D110" s="135"/>
      <c r="E110" s="135"/>
      <c r="F110" s="135"/>
      <c r="G110" s="135"/>
      <c r="H110" s="135"/>
    </row>
    <row r="111" spans="1:8" ht="30" customHeight="1">
      <c r="A111" s="135"/>
      <c r="B111" s="13" t="s">
        <v>108</v>
      </c>
      <c r="C111" s="135"/>
      <c r="D111" s="135"/>
      <c r="E111" s="135"/>
      <c r="F111" s="135"/>
      <c r="G111" s="135"/>
      <c r="H111" s="135"/>
    </row>
    <row r="112" spans="1:8" ht="30" customHeight="1">
      <c r="A112" s="135"/>
      <c r="B112" s="13" t="s">
        <v>111</v>
      </c>
      <c r="C112" s="135"/>
      <c r="D112" s="135"/>
      <c r="E112" s="135"/>
      <c r="F112" s="135"/>
      <c r="G112" s="135"/>
      <c r="H112" s="135"/>
    </row>
    <row r="113" spans="1:8" ht="30" customHeight="1">
      <c r="A113" s="156" t="s">
        <v>427</v>
      </c>
      <c r="B113" s="13" t="s">
        <v>112</v>
      </c>
      <c r="C113" s="135"/>
      <c r="D113" s="135"/>
      <c r="E113" s="135"/>
      <c r="F113" s="135"/>
      <c r="G113" s="135"/>
      <c r="H113" s="135"/>
    </row>
    <row r="114" spans="1:8" ht="30" customHeight="1">
      <c r="A114" s="156"/>
      <c r="B114" s="137" t="s">
        <v>113</v>
      </c>
      <c r="C114" s="135"/>
      <c r="D114" s="135"/>
      <c r="E114" s="135"/>
      <c r="F114" s="135"/>
      <c r="G114" s="135"/>
      <c r="H114" s="135"/>
    </row>
    <row r="115" spans="1:8" ht="30" customHeight="1">
      <c r="A115" s="156"/>
      <c r="B115" s="137"/>
      <c r="C115" s="135"/>
      <c r="D115" s="135"/>
      <c r="E115" s="135"/>
      <c r="F115" s="135"/>
      <c r="G115" s="135"/>
      <c r="H115" s="135"/>
    </row>
    <row r="116" spans="1:8" ht="30" customHeight="1">
      <c r="A116" s="156"/>
      <c r="B116" s="137" t="s">
        <v>114</v>
      </c>
      <c r="C116" s="158"/>
      <c r="D116" s="158"/>
      <c r="E116" s="158"/>
      <c r="F116" s="158"/>
      <c r="G116" s="158"/>
      <c r="H116" s="158"/>
    </row>
    <row r="117" spans="1:8" ht="30" customHeight="1">
      <c r="A117" s="156"/>
      <c r="B117" s="137"/>
      <c r="C117" s="135"/>
      <c r="D117" s="135"/>
      <c r="E117" s="135"/>
      <c r="F117" s="135"/>
      <c r="G117" s="135"/>
      <c r="H117" s="135"/>
    </row>
    <row r="118" spans="1:8" ht="30" customHeight="1">
      <c r="A118" s="156"/>
      <c r="B118" s="137"/>
      <c r="C118" s="135"/>
      <c r="D118" s="135"/>
      <c r="E118" s="135"/>
      <c r="F118" s="135"/>
      <c r="G118" s="135"/>
      <c r="H118" s="135"/>
    </row>
    <row r="119" spans="1:8" ht="30" customHeight="1">
      <c r="A119" s="156"/>
      <c r="B119" s="25" t="s">
        <v>115</v>
      </c>
      <c r="C119" s="135"/>
      <c r="D119" s="135"/>
      <c r="E119" s="135"/>
      <c r="F119" s="135"/>
      <c r="G119" s="135"/>
      <c r="H119" s="135"/>
    </row>
    <row r="120" spans="1:8" ht="30" customHeight="1">
      <c r="A120" s="156"/>
      <c r="B120" s="25" t="s">
        <v>116</v>
      </c>
      <c r="C120" s="135"/>
      <c r="D120" s="135"/>
      <c r="E120" s="135"/>
      <c r="F120" s="135"/>
      <c r="G120" s="135"/>
      <c r="H120" s="135"/>
    </row>
    <row r="121" spans="1:8" ht="30" customHeight="1">
      <c r="A121" s="156"/>
      <c r="B121" s="25" t="s">
        <v>117</v>
      </c>
      <c r="C121" s="135"/>
      <c r="D121" s="135"/>
      <c r="E121" s="135"/>
      <c r="F121" s="135"/>
      <c r="G121" s="135"/>
      <c r="H121" s="135"/>
    </row>
    <row r="122" spans="1:8" ht="30" customHeight="1">
      <c r="A122" s="156"/>
      <c r="B122" s="157" t="s">
        <v>118</v>
      </c>
      <c r="C122" s="158"/>
      <c r="D122" s="158"/>
      <c r="E122" s="158"/>
      <c r="F122" s="158"/>
      <c r="G122" s="158"/>
      <c r="H122" s="158"/>
    </row>
    <row r="123" spans="1:8" ht="30" customHeight="1">
      <c r="A123" s="156"/>
      <c r="B123" s="157"/>
      <c r="C123" s="135"/>
      <c r="D123" s="135"/>
      <c r="E123" s="135"/>
      <c r="F123" s="135"/>
      <c r="G123" s="135"/>
      <c r="H123" s="135"/>
    </row>
    <row r="124" spans="1:8" ht="30" customHeight="1">
      <c r="A124" s="156"/>
      <c r="B124" s="157"/>
      <c r="C124" s="135"/>
      <c r="D124" s="135"/>
      <c r="E124" s="135"/>
      <c r="F124" s="135"/>
      <c r="G124" s="135"/>
      <c r="H124" s="135"/>
    </row>
    <row r="125" spans="1:8" ht="30" customHeight="1">
      <c r="A125" s="156"/>
      <c r="B125" s="13" t="s">
        <v>119</v>
      </c>
      <c r="C125" s="135"/>
      <c r="D125" s="135"/>
      <c r="E125" s="135"/>
      <c r="F125" s="135"/>
      <c r="G125" s="135"/>
      <c r="H125" s="135"/>
    </row>
    <row r="126" spans="1:8">
      <c r="A126" s="2" t="s">
        <v>120</v>
      </c>
    </row>
  </sheetData>
  <mergeCells count="173">
    <mergeCell ref="C125:H125"/>
    <mergeCell ref="A113:A125"/>
    <mergeCell ref="C118:H118"/>
    <mergeCell ref="C119:H119"/>
    <mergeCell ref="C120:H120"/>
    <mergeCell ref="C121:H121"/>
    <mergeCell ref="B122:B124"/>
    <mergeCell ref="C122:H122"/>
    <mergeCell ref="C123:H123"/>
    <mergeCell ref="C124:H124"/>
    <mergeCell ref="C113:H113"/>
    <mergeCell ref="B114:B115"/>
    <mergeCell ref="C114:H114"/>
    <mergeCell ref="C115:H115"/>
    <mergeCell ref="B116:B118"/>
    <mergeCell ref="C116:H116"/>
    <mergeCell ref="C117:H117"/>
    <mergeCell ref="C103:H103"/>
    <mergeCell ref="A104:A112"/>
    <mergeCell ref="B104:B106"/>
    <mergeCell ref="C104:H104"/>
    <mergeCell ref="C105:H105"/>
    <mergeCell ref="C106:H106"/>
    <mergeCell ref="C107:H107"/>
    <mergeCell ref="C108:H108"/>
    <mergeCell ref="C109:H109"/>
    <mergeCell ref="C110:H110"/>
    <mergeCell ref="A95:A103"/>
    <mergeCell ref="B95:B97"/>
    <mergeCell ref="C95:H95"/>
    <mergeCell ref="C96:H96"/>
    <mergeCell ref="C97:H97"/>
    <mergeCell ref="C98:H98"/>
    <mergeCell ref="C99:H99"/>
    <mergeCell ref="C100:H100"/>
    <mergeCell ref="C101:H101"/>
    <mergeCell ref="C102:H102"/>
    <mergeCell ref="C111:H111"/>
    <mergeCell ref="C112:H112"/>
    <mergeCell ref="C87:H87"/>
    <mergeCell ref="C88:H88"/>
    <mergeCell ref="C77:H77"/>
    <mergeCell ref="B78:B79"/>
    <mergeCell ref="C78:H78"/>
    <mergeCell ref="B80:B81"/>
    <mergeCell ref="C80:H80"/>
    <mergeCell ref="F81:H81"/>
    <mergeCell ref="A89:A94"/>
    <mergeCell ref="B89:B91"/>
    <mergeCell ref="C89:H89"/>
    <mergeCell ref="C90:H90"/>
    <mergeCell ref="C91:H91"/>
    <mergeCell ref="C92:H92"/>
    <mergeCell ref="B93:B94"/>
    <mergeCell ref="C93:H93"/>
    <mergeCell ref="C94:H94"/>
    <mergeCell ref="C73:H73"/>
    <mergeCell ref="B74:B76"/>
    <mergeCell ref="C74:D74"/>
    <mergeCell ref="E74:H74"/>
    <mergeCell ref="C75:D75"/>
    <mergeCell ref="E75:H75"/>
    <mergeCell ref="C76:D76"/>
    <mergeCell ref="E76:H76"/>
    <mergeCell ref="A68:A69"/>
    <mergeCell ref="B68:B69"/>
    <mergeCell ref="C68:H68"/>
    <mergeCell ref="C69:H69"/>
    <mergeCell ref="A70:A88"/>
    <mergeCell ref="C70:H70"/>
    <mergeCell ref="D71:F71"/>
    <mergeCell ref="G71:H71"/>
    <mergeCell ref="D72:F72"/>
    <mergeCell ref="G72:H72"/>
    <mergeCell ref="B82:B88"/>
    <mergeCell ref="C82:H82"/>
    <mergeCell ref="C83:H83"/>
    <mergeCell ref="C84:H84"/>
    <mergeCell ref="C85:H85"/>
    <mergeCell ref="C86:H86"/>
    <mergeCell ref="A59:A67"/>
    <mergeCell ref="C59:H59"/>
    <mergeCell ref="C60:H60"/>
    <mergeCell ref="C61:H61"/>
    <mergeCell ref="C62:H62"/>
    <mergeCell ref="C63:H63"/>
    <mergeCell ref="C64:H64"/>
    <mergeCell ref="C65:H65"/>
    <mergeCell ref="C66:H66"/>
    <mergeCell ref="C67:H67"/>
    <mergeCell ref="D57:E57"/>
    <mergeCell ref="F57:G57"/>
    <mergeCell ref="D58:E58"/>
    <mergeCell ref="F58:G58"/>
    <mergeCell ref="D53:E53"/>
    <mergeCell ref="F53:G53"/>
    <mergeCell ref="D54:E54"/>
    <mergeCell ref="F54:G54"/>
    <mergeCell ref="D55:E55"/>
    <mergeCell ref="F55:G55"/>
    <mergeCell ref="D52:E52"/>
    <mergeCell ref="F52:G52"/>
    <mergeCell ref="D47:E47"/>
    <mergeCell ref="F47:G47"/>
    <mergeCell ref="D48:E48"/>
    <mergeCell ref="F48:G48"/>
    <mergeCell ref="D49:E49"/>
    <mergeCell ref="F49:G49"/>
    <mergeCell ref="D56:E56"/>
    <mergeCell ref="F56:G56"/>
    <mergeCell ref="F41:G41"/>
    <mergeCell ref="D42:E42"/>
    <mergeCell ref="F42:G42"/>
    <mergeCell ref="D43:E43"/>
    <mergeCell ref="F43:G43"/>
    <mergeCell ref="D50:E50"/>
    <mergeCell ref="F50:G50"/>
    <mergeCell ref="D51:E51"/>
    <mergeCell ref="F51:G51"/>
    <mergeCell ref="F37:G37"/>
    <mergeCell ref="D38:E38"/>
    <mergeCell ref="F38:G38"/>
    <mergeCell ref="D39:E39"/>
    <mergeCell ref="F39:G39"/>
    <mergeCell ref="D40:E40"/>
    <mergeCell ref="F40:G40"/>
    <mergeCell ref="A31:A58"/>
    <mergeCell ref="E31:H31"/>
    <mergeCell ref="E32:H32"/>
    <mergeCell ref="E33:H33"/>
    <mergeCell ref="C34:H34"/>
    <mergeCell ref="C35:H35"/>
    <mergeCell ref="D36:F36"/>
    <mergeCell ref="G36:H36"/>
    <mergeCell ref="B37:B58"/>
    <mergeCell ref="D37:E37"/>
    <mergeCell ref="D44:E44"/>
    <mergeCell ref="F44:G44"/>
    <mergeCell ref="D45:E45"/>
    <mergeCell ref="F45:G45"/>
    <mergeCell ref="D46:E46"/>
    <mergeCell ref="F46:G46"/>
    <mergeCell ref="D41:E41"/>
    <mergeCell ref="C25:H25"/>
    <mergeCell ref="C26:H26"/>
    <mergeCell ref="C27:H27"/>
    <mergeCell ref="C28:H28"/>
    <mergeCell ref="C29:H29"/>
    <mergeCell ref="C30:H30"/>
    <mergeCell ref="A17:A30"/>
    <mergeCell ref="C17:H17"/>
    <mergeCell ref="C18:H18"/>
    <mergeCell ref="C19:H19"/>
    <mergeCell ref="B20:B22"/>
    <mergeCell ref="C20:H20"/>
    <mergeCell ref="C21:H21"/>
    <mergeCell ref="C22:H22"/>
    <mergeCell ref="C23:H23"/>
    <mergeCell ref="C24:H24"/>
    <mergeCell ref="A11:A16"/>
    <mergeCell ref="C11:H11"/>
    <mergeCell ref="C12:H12"/>
    <mergeCell ref="C13:H13"/>
    <mergeCell ref="C14:H14"/>
    <mergeCell ref="C15:H15"/>
    <mergeCell ref="C16:H16"/>
    <mergeCell ref="F1:H1"/>
    <mergeCell ref="E2:E3"/>
    <mergeCell ref="A6:H6"/>
    <mergeCell ref="A7:A8"/>
    <mergeCell ref="B7:H8"/>
    <mergeCell ref="A9:A10"/>
    <mergeCell ref="B9:H10"/>
  </mergeCells>
  <phoneticPr fontId="3"/>
  <dataValidations count="2">
    <dataValidation type="list" allowBlank="1" showInputMessage="1" showErrorMessage="1" sqref="C65660:F65669 IY65660:JB65669 SU65660:SX65669 ACQ65660:ACT65669 AMM65660:AMP65669 AWI65660:AWL65669 BGE65660:BGH65669 BQA65660:BQD65669 BZW65660:BZZ65669 CJS65660:CJV65669 CTO65660:CTR65669 DDK65660:DDN65669 DNG65660:DNJ65669 DXC65660:DXF65669 EGY65660:EHB65669 EQU65660:EQX65669 FAQ65660:FAT65669 FKM65660:FKP65669 FUI65660:FUL65669 GEE65660:GEH65669 GOA65660:GOD65669 GXW65660:GXZ65669 HHS65660:HHV65669 HRO65660:HRR65669 IBK65660:IBN65669 ILG65660:ILJ65669 IVC65660:IVF65669 JEY65660:JFB65669 JOU65660:JOX65669 JYQ65660:JYT65669 KIM65660:KIP65669 KSI65660:KSL65669 LCE65660:LCH65669 LMA65660:LMD65669 LVW65660:LVZ65669 MFS65660:MFV65669 MPO65660:MPR65669 MZK65660:MZN65669 NJG65660:NJJ65669 NTC65660:NTF65669 OCY65660:ODB65669 OMU65660:OMX65669 OWQ65660:OWT65669 PGM65660:PGP65669 PQI65660:PQL65669 QAE65660:QAH65669 QKA65660:QKD65669 QTW65660:QTZ65669 RDS65660:RDV65669 RNO65660:RNR65669 RXK65660:RXN65669 SHG65660:SHJ65669 SRC65660:SRF65669 TAY65660:TBB65669 TKU65660:TKX65669 TUQ65660:TUT65669 UEM65660:UEP65669 UOI65660:UOL65669 UYE65660:UYH65669 VIA65660:VID65669 VRW65660:VRZ65669 WBS65660:WBV65669 WLO65660:WLR65669 WVK65660:WVN65669 C131196:F131205 IY131196:JB131205 SU131196:SX131205 ACQ131196:ACT131205 AMM131196:AMP131205 AWI131196:AWL131205 BGE131196:BGH131205 BQA131196:BQD131205 BZW131196:BZZ131205 CJS131196:CJV131205 CTO131196:CTR131205 DDK131196:DDN131205 DNG131196:DNJ131205 DXC131196:DXF131205 EGY131196:EHB131205 EQU131196:EQX131205 FAQ131196:FAT131205 FKM131196:FKP131205 FUI131196:FUL131205 GEE131196:GEH131205 GOA131196:GOD131205 GXW131196:GXZ131205 HHS131196:HHV131205 HRO131196:HRR131205 IBK131196:IBN131205 ILG131196:ILJ131205 IVC131196:IVF131205 JEY131196:JFB131205 JOU131196:JOX131205 JYQ131196:JYT131205 KIM131196:KIP131205 KSI131196:KSL131205 LCE131196:LCH131205 LMA131196:LMD131205 LVW131196:LVZ131205 MFS131196:MFV131205 MPO131196:MPR131205 MZK131196:MZN131205 NJG131196:NJJ131205 NTC131196:NTF131205 OCY131196:ODB131205 OMU131196:OMX131205 OWQ131196:OWT131205 PGM131196:PGP131205 PQI131196:PQL131205 QAE131196:QAH131205 QKA131196:QKD131205 QTW131196:QTZ131205 RDS131196:RDV131205 RNO131196:RNR131205 RXK131196:RXN131205 SHG131196:SHJ131205 SRC131196:SRF131205 TAY131196:TBB131205 TKU131196:TKX131205 TUQ131196:TUT131205 UEM131196:UEP131205 UOI131196:UOL131205 UYE131196:UYH131205 VIA131196:VID131205 VRW131196:VRZ131205 WBS131196:WBV131205 WLO131196:WLR131205 WVK131196:WVN131205 C196732:F196741 IY196732:JB196741 SU196732:SX196741 ACQ196732:ACT196741 AMM196732:AMP196741 AWI196732:AWL196741 BGE196732:BGH196741 BQA196732:BQD196741 BZW196732:BZZ196741 CJS196732:CJV196741 CTO196732:CTR196741 DDK196732:DDN196741 DNG196732:DNJ196741 DXC196732:DXF196741 EGY196732:EHB196741 EQU196732:EQX196741 FAQ196732:FAT196741 FKM196732:FKP196741 FUI196732:FUL196741 GEE196732:GEH196741 GOA196732:GOD196741 GXW196732:GXZ196741 HHS196732:HHV196741 HRO196732:HRR196741 IBK196732:IBN196741 ILG196732:ILJ196741 IVC196732:IVF196741 JEY196732:JFB196741 JOU196732:JOX196741 JYQ196732:JYT196741 KIM196732:KIP196741 KSI196732:KSL196741 LCE196732:LCH196741 LMA196732:LMD196741 LVW196732:LVZ196741 MFS196732:MFV196741 MPO196732:MPR196741 MZK196732:MZN196741 NJG196732:NJJ196741 NTC196732:NTF196741 OCY196732:ODB196741 OMU196732:OMX196741 OWQ196732:OWT196741 PGM196732:PGP196741 PQI196732:PQL196741 QAE196732:QAH196741 QKA196732:QKD196741 QTW196732:QTZ196741 RDS196732:RDV196741 RNO196732:RNR196741 RXK196732:RXN196741 SHG196732:SHJ196741 SRC196732:SRF196741 TAY196732:TBB196741 TKU196732:TKX196741 TUQ196732:TUT196741 UEM196732:UEP196741 UOI196732:UOL196741 UYE196732:UYH196741 VIA196732:VID196741 VRW196732:VRZ196741 WBS196732:WBV196741 WLO196732:WLR196741 WVK196732:WVN196741 C262268:F262277 IY262268:JB262277 SU262268:SX262277 ACQ262268:ACT262277 AMM262268:AMP262277 AWI262268:AWL262277 BGE262268:BGH262277 BQA262268:BQD262277 BZW262268:BZZ262277 CJS262268:CJV262277 CTO262268:CTR262277 DDK262268:DDN262277 DNG262268:DNJ262277 DXC262268:DXF262277 EGY262268:EHB262277 EQU262268:EQX262277 FAQ262268:FAT262277 FKM262268:FKP262277 FUI262268:FUL262277 GEE262268:GEH262277 GOA262268:GOD262277 GXW262268:GXZ262277 HHS262268:HHV262277 HRO262268:HRR262277 IBK262268:IBN262277 ILG262268:ILJ262277 IVC262268:IVF262277 JEY262268:JFB262277 JOU262268:JOX262277 JYQ262268:JYT262277 KIM262268:KIP262277 KSI262268:KSL262277 LCE262268:LCH262277 LMA262268:LMD262277 LVW262268:LVZ262277 MFS262268:MFV262277 MPO262268:MPR262277 MZK262268:MZN262277 NJG262268:NJJ262277 NTC262268:NTF262277 OCY262268:ODB262277 OMU262268:OMX262277 OWQ262268:OWT262277 PGM262268:PGP262277 PQI262268:PQL262277 QAE262268:QAH262277 QKA262268:QKD262277 QTW262268:QTZ262277 RDS262268:RDV262277 RNO262268:RNR262277 RXK262268:RXN262277 SHG262268:SHJ262277 SRC262268:SRF262277 TAY262268:TBB262277 TKU262268:TKX262277 TUQ262268:TUT262277 UEM262268:UEP262277 UOI262268:UOL262277 UYE262268:UYH262277 VIA262268:VID262277 VRW262268:VRZ262277 WBS262268:WBV262277 WLO262268:WLR262277 WVK262268:WVN262277 C327804:F327813 IY327804:JB327813 SU327804:SX327813 ACQ327804:ACT327813 AMM327804:AMP327813 AWI327804:AWL327813 BGE327804:BGH327813 BQA327804:BQD327813 BZW327804:BZZ327813 CJS327804:CJV327813 CTO327804:CTR327813 DDK327804:DDN327813 DNG327804:DNJ327813 DXC327804:DXF327813 EGY327804:EHB327813 EQU327804:EQX327813 FAQ327804:FAT327813 FKM327804:FKP327813 FUI327804:FUL327813 GEE327804:GEH327813 GOA327804:GOD327813 GXW327804:GXZ327813 HHS327804:HHV327813 HRO327804:HRR327813 IBK327804:IBN327813 ILG327804:ILJ327813 IVC327804:IVF327813 JEY327804:JFB327813 JOU327804:JOX327813 JYQ327804:JYT327813 KIM327804:KIP327813 KSI327804:KSL327813 LCE327804:LCH327813 LMA327804:LMD327813 LVW327804:LVZ327813 MFS327804:MFV327813 MPO327804:MPR327813 MZK327804:MZN327813 NJG327804:NJJ327813 NTC327804:NTF327813 OCY327804:ODB327813 OMU327804:OMX327813 OWQ327804:OWT327813 PGM327804:PGP327813 PQI327804:PQL327813 QAE327804:QAH327813 QKA327804:QKD327813 QTW327804:QTZ327813 RDS327804:RDV327813 RNO327804:RNR327813 RXK327804:RXN327813 SHG327804:SHJ327813 SRC327804:SRF327813 TAY327804:TBB327813 TKU327804:TKX327813 TUQ327804:TUT327813 UEM327804:UEP327813 UOI327804:UOL327813 UYE327804:UYH327813 VIA327804:VID327813 VRW327804:VRZ327813 WBS327804:WBV327813 WLO327804:WLR327813 WVK327804:WVN327813 C393340:F393349 IY393340:JB393349 SU393340:SX393349 ACQ393340:ACT393349 AMM393340:AMP393349 AWI393340:AWL393349 BGE393340:BGH393349 BQA393340:BQD393349 BZW393340:BZZ393349 CJS393340:CJV393349 CTO393340:CTR393349 DDK393340:DDN393349 DNG393340:DNJ393349 DXC393340:DXF393349 EGY393340:EHB393349 EQU393340:EQX393349 FAQ393340:FAT393349 FKM393340:FKP393349 FUI393340:FUL393349 GEE393340:GEH393349 GOA393340:GOD393349 GXW393340:GXZ393349 HHS393340:HHV393349 HRO393340:HRR393349 IBK393340:IBN393349 ILG393340:ILJ393349 IVC393340:IVF393349 JEY393340:JFB393349 JOU393340:JOX393349 JYQ393340:JYT393349 KIM393340:KIP393349 KSI393340:KSL393349 LCE393340:LCH393349 LMA393340:LMD393349 LVW393340:LVZ393349 MFS393340:MFV393349 MPO393340:MPR393349 MZK393340:MZN393349 NJG393340:NJJ393349 NTC393340:NTF393349 OCY393340:ODB393349 OMU393340:OMX393349 OWQ393340:OWT393349 PGM393340:PGP393349 PQI393340:PQL393349 QAE393340:QAH393349 QKA393340:QKD393349 QTW393340:QTZ393349 RDS393340:RDV393349 RNO393340:RNR393349 RXK393340:RXN393349 SHG393340:SHJ393349 SRC393340:SRF393349 TAY393340:TBB393349 TKU393340:TKX393349 TUQ393340:TUT393349 UEM393340:UEP393349 UOI393340:UOL393349 UYE393340:UYH393349 VIA393340:VID393349 VRW393340:VRZ393349 WBS393340:WBV393349 WLO393340:WLR393349 WVK393340:WVN393349 C458876:F458885 IY458876:JB458885 SU458876:SX458885 ACQ458876:ACT458885 AMM458876:AMP458885 AWI458876:AWL458885 BGE458876:BGH458885 BQA458876:BQD458885 BZW458876:BZZ458885 CJS458876:CJV458885 CTO458876:CTR458885 DDK458876:DDN458885 DNG458876:DNJ458885 DXC458876:DXF458885 EGY458876:EHB458885 EQU458876:EQX458885 FAQ458876:FAT458885 FKM458876:FKP458885 FUI458876:FUL458885 GEE458876:GEH458885 GOA458876:GOD458885 GXW458876:GXZ458885 HHS458876:HHV458885 HRO458876:HRR458885 IBK458876:IBN458885 ILG458876:ILJ458885 IVC458876:IVF458885 JEY458876:JFB458885 JOU458876:JOX458885 JYQ458876:JYT458885 KIM458876:KIP458885 KSI458876:KSL458885 LCE458876:LCH458885 LMA458876:LMD458885 LVW458876:LVZ458885 MFS458876:MFV458885 MPO458876:MPR458885 MZK458876:MZN458885 NJG458876:NJJ458885 NTC458876:NTF458885 OCY458876:ODB458885 OMU458876:OMX458885 OWQ458876:OWT458885 PGM458876:PGP458885 PQI458876:PQL458885 QAE458876:QAH458885 QKA458876:QKD458885 QTW458876:QTZ458885 RDS458876:RDV458885 RNO458876:RNR458885 RXK458876:RXN458885 SHG458876:SHJ458885 SRC458876:SRF458885 TAY458876:TBB458885 TKU458876:TKX458885 TUQ458876:TUT458885 UEM458876:UEP458885 UOI458876:UOL458885 UYE458876:UYH458885 VIA458876:VID458885 VRW458876:VRZ458885 WBS458876:WBV458885 WLO458876:WLR458885 WVK458876:WVN458885 C524412:F524421 IY524412:JB524421 SU524412:SX524421 ACQ524412:ACT524421 AMM524412:AMP524421 AWI524412:AWL524421 BGE524412:BGH524421 BQA524412:BQD524421 BZW524412:BZZ524421 CJS524412:CJV524421 CTO524412:CTR524421 DDK524412:DDN524421 DNG524412:DNJ524421 DXC524412:DXF524421 EGY524412:EHB524421 EQU524412:EQX524421 FAQ524412:FAT524421 FKM524412:FKP524421 FUI524412:FUL524421 GEE524412:GEH524421 GOA524412:GOD524421 GXW524412:GXZ524421 HHS524412:HHV524421 HRO524412:HRR524421 IBK524412:IBN524421 ILG524412:ILJ524421 IVC524412:IVF524421 JEY524412:JFB524421 JOU524412:JOX524421 JYQ524412:JYT524421 KIM524412:KIP524421 KSI524412:KSL524421 LCE524412:LCH524421 LMA524412:LMD524421 LVW524412:LVZ524421 MFS524412:MFV524421 MPO524412:MPR524421 MZK524412:MZN524421 NJG524412:NJJ524421 NTC524412:NTF524421 OCY524412:ODB524421 OMU524412:OMX524421 OWQ524412:OWT524421 PGM524412:PGP524421 PQI524412:PQL524421 QAE524412:QAH524421 QKA524412:QKD524421 QTW524412:QTZ524421 RDS524412:RDV524421 RNO524412:RNR524421 RXK524412:RXN524421 SHG524412:SHJ524421 SRC524412:SRF524421 TAY524412:TBB524421 TKU524412:TKX524421 TUQ524412:TUT524421 UEM524412:UEP524421 UOI524412:UOL524421 UYE524412:UYH524421 VIA524412:VID524421 VRW524412:VRZ524421 WBS524412:WBV524421 WLO524412:WLR524421 WVK524412:WVN524421 C589948:F589957 IY589948:JB589957 SU589948:SX589957 ACQ589948:ACT589957 AMM589948:AMP589957 AWI589948:AWL589957 BGE589948:BGH589957 BQA589948:BQD589957 BZW589948:BZZ589957 CJS589948:CJV589957 CTO589948:CTR589957 DDK589948:DDN589957 DNG589948:DNJ589957 DXC589948:DXF589957 EGY589948:EHB589957 EQU589948:EQX589957 FAQ589948:FAT589957 FKM589948:FKP589957 FUI589948:FUL589957 GEE589948:GEH589957 GOA589948:GOD589957 GXW589948:GXZ589957 HHS589948:HHV589957 HRO589948:HRR589957 IBK589948:IBN589957 ILG589948:ILJ589957 IVC589948:IVF589957 JEY589948:JFB589957 JOU589948:JOX589957 JYQ589948:JYT589957 KIM589948:KIP589957 KSI589948:KSL589957 LCE589948:LCH589957 LMA589948:LMD589957 LVW589948:LVZ589957 MFS589948:MFV589957 MPO589948:MPR589957 MZK589948:MZN589957 NJG589948:NJJ589957 NTC589948:NTF589957 OCY589948:ODB589957 OMU589948:OMX589957 OWQ589948:OWT589957 PGM589948:PGP589957 PQI589948:PQL589957 QAE589948:QAH589957 QKA589948:QKD589957 QTW589948:QTZ589957 RDS589948:RDV589957 RNO589948:RNR589957 RXK589948:RXN589957 SHG589948:SHJ589957 SRC589948:SRF589957 TAY589948:TBB589957 TKU589948:TKX589957 TUQ589948:TUT589957 UEM589948:UEP589957 UOI589948:UOL589957 UYE589948:UYH589957 VIA589948:VID589957 VRW589948:VRZ589957 WBS589948:WBV589957 WLO589948:WLR589957 WVK589948:WVN589957 C655484:F655493 IY655484:JB655493 SU655484:SX655493 ACQ655484:ACT655493 AMM655484:AMP655493 AWI655484:AWL655493 BGE655484:BGH655493 BQA655484:BQD655493 BZW655484:BZZ655493 CJS655484:CJV655493 CTO655484:CTR655493 DDK655484:DDN655493 DNG655484:DNJ655493 DXC655484:DXF655493 EGY655484:EHB655493 EQU655484:EQX655493 FAQ655484:FAT655493 FKM655484:FKP655493 FUI655484:FUL655493 GEE655484:GEH655493 GOA655484:GOD655493 GXW655484:GXZ655493 HHS655484:HHV655493 HRO655484:HRR655493 IBK655484:IBN655493 ILG655484:ILJ655493 IVC655484:IVF655493 JEY655484:JFB655493 JOU655484:JOX655493 JYQ655484:JYT655493 KIM655484:KIP655493 KSI655484:KSL655493 LCE655484:LCH655493 LMA655484:LMD655493 LVW655484:LVZ655493 MFS655484:MFV655493 MPO655484:MPR655493 MZK655484:MZN655493 NJG655484:NJJ655493 NTC655484:NTF655493 OCY655484:ODB655493 OMU655484:OMX655493 OWQ655484:OWT655493 PGM655484:PGP655493 PQI655484:PQL655493 QAE655484:QAH655493 QKA655484:QKD655493 QTW655484:QTZ655493 RDS655484:RDV655493 RNO655484:RNR655493 RXK655484:RXN655493 SHG655484:SHJ655493 SRC655484:SRF655493 TAY655484:TBB655493 TKU655484:TKX655493 TUQ655484:TUT655493 UEM655484:UEP655493 UOI655484:UOL655493 UYE655484:UYH655493 VIA655484:VID655493 VRW655484:VRZ655493 WBS655484:WBV655493 WLO655484:WLR655493 WVK655484:WVN655493 C721020:F721029 IY721020:JB721029 SU721020:SX721029 ACQ721020:ACT721029 AMM721020:AMP721029 AWI721020:AWL721029 BGE721020:BGH721029 BQA721020:BQD721029 BZW721020:BZZ721029 CJS721020:CJV721029 CTO721020:CTR721029 DDK721020:DDN721029 DNG721020:DNJ721029 DXC721020:DXF721029 EGY721020:EHB721029 EQU721020:EQX721029 FAQ721020:FAT721029 FKM721020:FKP721029 FUI721020:FUL721029 GEE721020:GEH721029 GOA721020:GOD721029 GXW721020:GXZ721029 HHS721020:HHV721029 HRO721020:HRR721029 IBK721020:IBN721029 ILG721020:ILJ721029 IVC721020:IVF721029 JEY721020:JFB721029 JOU721020:JOX721029 JYQ721020:JYT721029 KIM721020:KIP721029 KSI721020:KSL721029 LCE721020:LCH721029 LMA721020:LMD721029 LVW721020:LVZ721029 MFS721020:MFV721029 MPO721020:MPR721029 MZK721020:MZN721029 NJG721020:NJJ721029 NTC721020:NTF721029 OCY721020:ODB721029 OMU721020:OMX721029 OWQ721020:OWT721029 PGM721020:PGP721029 PQI721020:PQL721029 QAE721020:QAH721029 QKA721020:QKD721029 QTW721020:QTZ721029 RDS721020:RDV721029 RNO721020:RNR721029 RXK721020:RXN721029 SHG721020:SHJ721029 SRC721020:SRF721029 TAY721020:TBB721029 TKU721020:TKX721029 TUQ721020:TUT721029 UEM721020:UEP721029 UOI721020:UOL721029 UYE721020:UYH721029 VIA721020:VID721029 VRW721020:VRZ721029 WBS721020:WBV721029 WLO721020:WLR721029 WVK721020:WVN721029 C786556:F786565 IY786556:JB786565 SU786556:SX786565 ACQ786556:ACT786565 AMM786556:AMP786565 AWI786556:AWL786565 BGE786556:BGH786565 BQA786556:BQD786565 BZW786556:BZZ786565 CJS786556:CJV786565 CTO786556:CTR786565 DDK786556:DDN786565 DNG786556:DNJ786565 DXC786556:DXF786565 EGY786556:EHB786565 EQU786556:EQX786565 FAQ786556:FAT786565 FKM786556:FKP786565 FUI786556:FUL786565 GEE786556:GEH786565 GOA786556:GOD786565 GXW786556:GXZ786565 HHS786556:HHV786565 HRO786556:HRR786565 IBK786556:IBN786565 ILG786556:ILJ786565 IVC786556:IVF786565 JEY786556:JFB786565 JOU786556:JOX786565 JYQ786556:JYT786565 KIM786556:KIP786565 KSI786556:KSL786565 LCE786556:LCH786565 LMA786556:LMD786565 LVW786556:LVZ786565 MFS786556:MFV786565 MPO786556:MPR786565 MZK786556:MZN786565 NJG786556:NJJ786565 NTC786556:NTF786565 OCY786556:ODB786565 OMU786556:OMX786565 OWQ786556:OWT786565 PGM786556:PGP786565 PQI786556:PQL786565 QAE786556:QAH786565 QKA786556:QKD786565 QTW786556:QTZ786565 RDS786556:RDV786565 RNO786556:RNR786565 RXK786556:RXN786565 SHG786556:SHJ786565 SRC786556:SRF786565 TAY786556:TBB786565 TKU786556:TKX786565 TUQ786556:TUT786565 UEM786556:UEP786565 UOI786556:UOL786565 UYE786556:UYH786565 VIA786556:VID786565 VRW786556:VRZ786565 WBS786556:WBV786565 WLO786556:WLR786565 WVK786556:WVN786565 C852092:F852101 IY852092:JB852101 SU852092:SX852101 ACQ852092:ACT852101 AMM852092:AMP852101 AWI852092:AWL852101 BGE852092:BGH852101 BQA852092:BQD852101 BZW852092:BZZ852101 CJS852092:CJV852101 CTO852092:CTR852101 DDK852092:DDN852101 DNG852092:DNJ852101 DXC852092:DXF852101 EGY852092:EHB852101 EQU852092:EQX852101 FAQ852092:FAT852101 FKM852092:FKP852101 FUI852092:FUL852101 GEE852092:GEH852101 GOA852092:GOD852101 GXW852092:GXZ852101 HHS852092:HHV852101 HRO852092:HRR852101 IBK852092:IBN852101 ILG852092:ILJ852101 IVC852092:IVF852101 JEY852092:JFB852101 JOU852092:JOX852101 JYQ852092:JYT852101 KIM852092:KIP852101 KSI852092:KSL852101 LCE852092:LCH852101 LMA852092:LMD852101 LVW852092:LVZ852101 MFS852092:MFV852101 MPO852092:MPR852101 MZK852092:MZN852101 NJG852092:NJJ852101 NTC852092:NTF852101 OCY852092:ODB852101 OMU852092:OMX852101 OWQ852092:OWT852101 PGM852092:PGP852101 PQI852092:PQL852101 QAE852092:QAH852101 QKA852092:QKD852101 QTW852092:QTZ852101 RDS852092:RDV852101 RNO852092:RNR852101 RXK852092:RXN852101 SHG852092:SHJ852101 SRC852092:SRF852101 TAY852092:TBB852101 TKU852092:TKX852101 TUQ852092:TUT852101 UEM852092:UEP852101 UOI852092:UOL852101 UYE852092:UYH852101 VIA852092:VID852101 VRW852092:VRZ852101 WBS852092:WBV852101 WLO852092:WLR852101 WVK852092:WVN852101 C917628:F917637 IY917628:JB917637 SU917628:SX917637 ACQ917628:ACT917637 AMM917628:AMP917637 AWI917628:AWL917637 BGE917628:BGH917637 BQA917628:BQD917637 BZW917628:BZZ917637 CJS917628:CJV917637 CTO917628:CTR917637 DDK917628:DDN917637 DNG917628:DNJ917637 DXC917628:DXF917637 EGY917628:EHB917637 EQU917628:EQX917637 FAQ917628:FAT917637 FKM917628:FKP917637 FUI917628:FUL917637 GEE917628:GEH917637 GOA917628:GOD917637 GXW917628:GXZ917637 HHS917628:HHV917637 HRO917628:HRR917637 IBK917628:IBN917637 ILG917628:ILJ917637 IVC917628:IVF917637 JEY917628:JFB917637 JOU917628:JOX917637 JYQ917628:JYT917637 KIM917628:KIP917637 KSI917628:KSL917637 LCE917628:LCH917637 LMA917628:LMD917637 LVW917628:LVZ917637 MFS917628:MFV917637 MPO917628:MPR917637 MZK917628:MZN917637 NJG917628:NJJ917637 NTC917628:NTF917637 OCY917628:ODB917637 OMU917628:OMX917637 OWQ917628:OWT917637 PGM917628:PGP917637 PQI917628:PQL917637 QAE917628:QAH917637 QKA917628:QKD917637 QTW917628:QTZ917637 RDS917628:RDV917637 RNO917628:RNR917637 RXK917628:RXN917637 SHG917628:SHJ917637 SRC917628:SRF917637 TAY917628:TBB917637 TKU917628:TKX917637 TUQ917628:TUT917637 UEM917628:UEP917637 UOI917628:UOL917637 UYE917628:UYH917637 VIA917628:VID917637 VRW917628:VRZ917637 WBS917628:WBV917637 WLO917628:WLR917637 WVK917628:WVN917637 C983164:F983173 IY983164:JB983173 SU983164:SX983173 ACQ983164:ACT983173 AMM983164:AMP983173 AWI983164:AWL983173 BGE983164:BGH983173 BQA983164:BQD983173 BZW983164:BZZ983173 CJS983164:CJV983173 CTO983164:CTR983173 DDK983164:DDN983173 DNG983164:DNJ983173 DXC983164:DXF983173 EGY983164:EHB983173 EQU983164:EQX983173 FAQ983164:FAT983173 FKM983164:FKP983173 FUI983164:FUL983173 GEE983164:GEH983173 GOA983164:GOD983173 GXW983164:GXZ983173 HHS983164:HHV983173 HRO983164:HRR983173 IBK983164:IBN983173 ILG983164:ILJ983173 IVC983164:IVF983173 JEY983164:JFB983173 JOU983164:JOX983173 JYQ983164:JYT983173 KIM983164:KIP983173 KSI983164:KSL983173 LCE983164:LCH983173 LMA983164:LMD983173 LVW983164:LVZ983173 MFS983164:MFV983173 MPO983164:MPR983173 MZK983164:MZN983173 NJG983164:NJJ983173 NTC983164:NTF983173 OCY983164:ODB983173 OMU983164:OMX983173 OWQ983164:OWT983173 PGM983164:PGP983173 PQI983164:PQL983173 QAE983164:QAH983173 QKA983164:QKD983173 QTW983164:QTZ983173 RDS983164:RDV983173 RNO983164:RNR983173 RXK983164:RXN983173 SHG983164:SHJ983173 SRC983164:SRF983173 TAY983164:TBB983173 TKU983164:TKX983173 TUQ983164:TUT983173 UEM983164:UEP983173 UOI983164:UOL983173 UYE983164:UYH983173 VIA983164:VID983173 VRW983164:VRZ983173 WBS983164:WBV983173 WLO983164:WLR983173 WVK983164:WVN983173" xr:uid="{00000000-0002-0000-0000-000000000000}">
      <formula1>"対照薬,併用薬,レスキュー薬,前投与薬,その他"</formula1>
    </dataValidation>
    <dataValidation type="list" allowBlank="1" sqref="C16:H16 IY16:JD16 SU16:SZ16 ACQ16:ACV16 AMM16:AMR16 AWI16:AWN16 BGE16:BGJ16 BQA16:BQF16 BZW16:CAB16 CJS16:CJX16 CTO16:CTT16 DDK16:DDP16 DNG16:DNL16 DXC16:DXH16 EGY16:EHD16 EQU16:EQZ16 FAQ16:FAV16 FKM16:FKR16 FUI16:FUN16 GEE16:GEJ16 GOA16:GOF16 GXW16:GYB16 HHS16:HHX16 HRO16:HRT16 IBK16:IBP16 ILG16:ILL16 IVC16:IVH16 JEY16:JFD16 JOU16:JOZ16 JYQ16:JYV16 KIM16:KIR16 KSI16:KSN16 LCE16:LCJ16 LMA16:LMF16 LVW16:LWB16 MFS16:MFX16 MPO16:MPT16 MZK16:MZP16 NJG16:NJL16 NTC16:NTH16 OCY16:ODD16 OMU16:OMZ16 OWQ16:OWV16 PGM16:PGR16 PQI16:PQN16 QAE16:QAJ16 QKA16:QKF16 QTW16:QUB16 RDS16:RDX16 RNO16:RNT16 RXK16:RXP16 SHG16:SHL16 SRC16:SRH16 TAY16:TBD16 TKU16:TKZ16 TUQ16:TUV16 UEM16:UER16 UOI16:UON16 UYE16:UYJ16 VIA16:VIF16 VRW16:VSB16 WBS16:WBX16 WLO16:WLT16 WVK16:WVP16 C65540:H65540 IY65540:JD65540 SU65540:SZ65540 ACQ65540:ACV65540 AMM65540:AMR65540 AWI65540:AWN65540 BGE65540:BGJ65540 BQA65540:BQF65540 BZW65540:CAB65540 CJS65540:CJX65540 CTO65540:CTT65540 DDK65540:DDP65540 DNG65540:DNL65540 DXC65540:DXH65540 EGY65540:EHD65540 EQU65540:EQZ65540 FAQ65540:FAV65540 FKM65540:FKR65540 FUI65540:FUN65540 GEE65540:GEJ65540 GOA65540:GOF65540 GXW65540:GYB65540 HHS65540:HHX65540 HRO65540:HRT65540 IBK65540:IBP65540 ILG65540:ILL65540 IVC65540:IVH65540 JEY65540:JFD65540 JOU65540:JOZ65540 JYQ65540:JYV65540 KIM65540:KIR65540 KSI65540:KSN65540 LCE65540:LCJ65540 LMA65540:LMF65540 LVW65540:LWB65540 MFS65540:MFX65540 MPO65540:MPT65540 MZK65540:MZP65540 NJG65540:NJL65540 NTC65540:NTH65540 OCY65540:ODD65540 OMU65540:OMZ65540 OWQ65540:OWV65540 PGM65540:PGR65540 PQI65540:PQN65540 QAE65540:QAJ65540 QKA65540:QKF65540 QTW65540:QUB65540 RDS65540:RDX65540 RNO65540:RNT65540 RXK65540:RXP65540 SHG65540:SHL65540 SRC65540:SRH65540 TAY65540:TBD65540 TKU65540:TKZ65540 TUQ65540:TUV65540 UEM65540:UER65540 UOI65540:UON65540 UYE65540:UYJ65540 VIA65540:VIF65540 VRW65540:VSB65540 WBS65540:WBX65540 WLO65540:WLT65540 WVK65540:WVP65540 C131076:H131076 IY131076:JD131076 SU131076:SZ131076 ACQ131076:ACV131076 AMM131076:AMR131076 AWI131076:AWN131076 BGE131076:BGJ131076 BQA131076:BQF131076 BZW131076:CAB131076 CJS131076:CJX131076 CTO131076:CTT131076 DDK131076:DDP131076 DNG131076:DNL131076 DXC131076:DXH131076 EGY131076:EHD131076 EQU131076:EQZ131076 FAQ131076:FAV131076 FKM131076:FKR131076 FUI131076:FUN131076 GEE131076:GEJ131076 GOA131076:GOF131076 GXW131076:GYB131076 HHS131076:HHX131076 HRO131076:HRT131076 IBK131076:IBP131076 ILG131076:ILL131076 IVC131076:IVH131076 JEY131076:JFD131076 JOU131076:JOZ131076 JYQ131076:JYV131076 KIM131076:KIR131076 KSI131076:KSN131076 LCE131076:LCJ131076 LMA131076:LMF131076 LVW131076:LWB131076 MFS131076:MFX131076 MPO131076:MPT131076 MZK131076:MZP131076 NJG131076:NJL131076 NTC131076:NTH131076 OCY131076:ODD131076 OMU131076:OMZ131076 OWQ131076:OWV131076 PGM131076:PGR131076 PQI131076:PQN131076 QAE131076:QAJ131076 QKA131076:QKF131076 QTW131076:QUB131076 RDS131076:RDX131076 RNO131076:RNT131076 RXK131076:RXP131076 SHG131076:SHL131076 SRC131076:SRH131076 TAY131076:TBD131076 TKU131076:TKZ131076 TUQ131076:TUV131076 UEM131076:UER131076 UOI131076:UON131076 UYE131076:UYJ131076 VIA131076:VIF131076 VRW131076:VSB131076 WBS131076:WBX131076 WLO131076:WLT131076 WVK131076:WVP131076 C196612:H196612 IY196612:JD196612 SU196612:SZ196612 ACQ196612:ACV196612 AMM196612:AMR196612 AWI196612:AWN196612 BGE196612:BGJ196612 BQA196612:BQF196612 BZW196612:CAB196612 CJS196612:CJX196612 CTO196612:CTT196612 DDK196612:DDP196612 DNG196612:DNL196612 DXC196612:DXH196612 EGY196612:EHD196612 EQU196612:EQZ196612 FAQ196612:FAV196612 FKM196612:FKR196612 FUI196612:FUN196612 GEE196612:GEJ196612 GOA196612:GOF196612 GXW196612:GYB196612 HHS196612:HHX196612 HRO196612:HRT196612 IBK196612:IBP196612 ILG196612:ILL196612 IVC196612:IVH196612 JEY196612:JFD196612 JOU196612:JOZ196612 JYQ196612:JYV196612 KIM196612:KIR196612 KSI196612:KSN196612 LCE196612:LCJ196612 LMA196612:LMF196612 LVW196612:LWB196612 MFS196612:MFX196612 MPO196612:MPT196612 MZK196612:MZP196612 NJG196612:NJL196612 NTC196612:NTH196612 OCY196612:ODD196612 OMU196612:OMZ196612 OWQ196612:OWV196612 PGM196612:PGR196612 PQI196612:PQN196612 QAE196612:QAJ196612 QKA196612:QKF196612 QTW196612:QUB196612 RDS196612:RDX196612 RNO196612:RNT196612 RXK196612:RXP196612 SHG196612:SHL196612 SRC196612:SRH196612 TAY196612:TBD196612 TKU196612:TKZ196612 TUQ196612:TUV196612 UEM196612:UER196612 UOI196612:UON196612 UYE196612:UYJ196612 VIA196612:VIF196612 VRW196612:VSB196612 WBS196612:WBX196612 WLO196612:WLT196612 WVK196612:WVP196612 C262148:H262148 IY262148:JD262148 SU262148:SZ262148 ACQ262148:ACV262148 AMM262148:AMR262148 AWI262148:AWN262148 BGE262148:BGJ262148 BQA262148:BQF262148 BZW262148:CAB262148 CJS262148:CJX262148 CTO262148:CTT262148 DDK262148:DDP262148 DNG262148:DNL262148 DXC262148:DXH262148 EGY262148:EHD262148 EQU262148:EQZ262148 FAQ262148:FAV262148 FKM262148:FKR262148 FUI262148:FUN262148 GEE262148:GEJ262148 GOA262148:GOF262148 GXW262148:GYB262148 HHS262148:HHX262148 HRO262148:HRT262148 IBK262148:IBP262148 ILG262148:ILL262148 IVC262148:IVH262148 JEY262148:JFD262148 JOU262148:JOZ262148 JYQ262148:JYV262148 KIM262148:KIR262148 KSI262148:KSN262148 LCE262148:LCJ262148 LMA262148:LMF262148 LVW262148:LWB262148 MFS262148:MFX262148 MPO262148:MPT262148 MZK262148:MZP262148 NJG262148:NJL262148 NTC262148:NTH262148 OCY262148:ODD262148 OMU262148:OMZ262148 OWQ262148:OWV262148 PGM262148:PGR262148 PQI262148:PQN262148 QAE262148:QAJ262148 QKA262148:QKF262148 QTW262148:QUB262148 RDS262148:RDX262148 RNO262148:RNT262148 RXK262148:RXP262148 SHG262148:SHL262148 SRC262148:SRH262148 TAY262148:TBD262148 TKU262148:TKZ262148 TUQ262148:TUV262148 UEM262148:UER262148 UOI262148:UON262148 UYE262148:UYJ262148 VIA262148:VIF262148 VRW262148:VSB262148 WBS262148:WBX262148 WLO262148:WLT262148 WVK262148:WVP262148 C327684:H327684 IY327684:JD327684 SU327684:SZ327684 ACQ327684:ACV327684 AMM327684:AMR327684 AWI327684:AWN327684 BGE327684:BGJ327684 BQA327684:BQF327684 BZW327684:CAB327684 CJS327684:CJX327684 CTO327684:CTT327684 DDK327684:DDP327684 DNG327684:DNL327684 DXC327684:DXH327684 EGY327684:EHD327684 EQU327684:EQZ327684 FAQ327684:FAV327684 FKM327684:FKR327684 FUI327684:FUN327684 GEE327684:GEJ327684 GOA327684:GOF327684 GXW327684:GYB327684 HHS327684:HHX327684 HRO327684:HRT327684 IBK327684:IBP327684 ILG327684:ILL327684 IVC327684:IVH327684 JEY327684:JFD327684 JOU327684:JOZ327684 JYQ327684:JYV327684 KIM327684:KIR327684 KSI327684:KSN327684 LCE327684:LCJ327684 LMA327684:LMF327684 LVW327684:LWB327684 MFS327684:MFX327684 MPO327684:MPT327684 MZK327684:MZP327684 NJG327684:NJL327684 NTC327684:NTH327684 OCY327684:ODD327684 OMU327684:OMZ327684 OWQ327684:OWV327684 PGM327684:PGR327684 PQI327684:PQN327684 QAE327684:QAJ327684 QKA327684:QKF327684 QTW327684:QUB327684 RDS327684:RDX327684 RNO327684:RNT327684 RXK327684:RXP327684 SHG327684:SHL327684 SRC327684:SRH327684 TAY327684:TBD327684 TKU327684:TKZ327684 TUQ327684:TUV327684 UEM327684:UER327684 UOI327684:UON327684 UYE327684:UYJ327684 VIA327684:VIF327684 VRW327684:VSB327684 WBS327684:WBX327684 WLO327684:WLT327684 WVK327684:WVP327684 C393220:H393220 IY393220:JD393220 SU393220:SZ393220 ACQ393220:ACV393220 AMM393220:AMR393220 AWI393220:AWN393220 BGE393220:BGJ393220 BQA393220:BQF393220 BZW393220:CAB393220 CJS393220:CJX393220 CTO393220:CTT393220 DDK393220:DDP393220 DNG393220:DNL393220 DXC393220:DXH393220 EGY393220:EHD393220 EQU393220:EQZ393220 FAQ393220:FAV393220 FKM393220:FKR393220 FUI393220:FUN393220 GEE393220:GEJ393220 GOA393220:GOF393220 GXW393220:GYB393220 HHS393220:HHX393220 HRO393220:HRT393220 IBK393220:IBP393220 ILG393220:ILL393220 IVC393220:IVH393220 JEY393220:JFD393220 JOU393220:JOZ393220 JYQ393220:JYV393220 KIM393220:KIR393220 KSI393220:KSN393220 LCE393220:LCJ393220 LMA393220:LMF393220 LVW393220:LWB393220 MFS393220:MFX393220 MPO393220:MPT393220 MZK393220:MZP393220 NJG393220:NJL393220 NTC393220:NTH393220 OCY393220:ODD393220 OMU393220:OMZ393220 OWQ393220:OWV393220 PGM393220:PGR393220 PQI393220:PQN393220 QAE393220:QAJ393220 QKA393220:QKF393220 QTW393220:QUB393220 RDS393220:RDX393220 RNO393220:RNT393220 RXK393220:RXP393220 SHG393220:SHL393220 SRC393220:SRH393220 TAY393220:TBD393220 TKU393220:TKZ393220 TUQ393220:TUV393220 UEM393220:UER393220 UOI393220:UON393220 UYE393220:UYJ393220 VIA393220:VIF393220 VRW393220:VSB393220 WBS393220:WBX393220 WLO393220:WLT393220 WVK393220:WVP393220 C458756:H458756 IY458756:JD458756 SU458756:SZ458756 ACQ458756:ACV458756 AMM458756:AMR458756 AWI458756:AWN458756 BGE458756:BGJ458756 BQA458756:BQF458756 BZW458756:CAB458756 CJS458756:CJX458756 CTO458756:CTT458756 DDK458756:DDP458756 DNG458756:DNL458756 DXC458756:DXH458756 EGY458756:EHD458756 EQU458756:EQZ458756 FAQ458756:FAV458756 FKM458756:FKR458756 FUI458756:FUN458756 GEE458756:GEJ458756 GOA458756:GOF458756 GXW458756:GYB458756 HHS458756:HHX458756 HRO458756:HRT458756 IBK458756:IBP458756 ILG458756:ILL458756 IVC458756:IVH458756 JEY458756:JFD458756 JOU458756:JOZ458756 JYQ458756:JYV458756 KIM458756:KIR458756 KSI458756:KSN458756 LCE458756:LCJ458756 LMA458756:LMF458756 LVW458756:LWB458756 MFS458756:MFX458756 MPO458756:MPT458756 MZK458756:MZP458756 NJG458756:NJL458756 NTC458756:NTH458756 OCY458756:ODD458756 OMU458756:OMZ458756 OWQ458756:OWV458756 PGM458756:PGR458756 PQI458756:PQN458756 QAE458756:QAJ458756 QKA458756:QKF458756 QTW458756:QUB458756 RDS458756:RDX458756 RNO458756:RNT458756 RXK458756:RXP458756 SHG458756:SHL458756 SRC458756:SRH458756 TAY458756:TBD458756 TKU458756:TKZ458756 TUQ458756:TUV458756 UEM458756:UER458756 UOI458756:UON458756 UYE458756:UYJ458756 VIA458756:VIF458756 VRW458756:VSB458756 WBS458756:WBX458756 WLO458756:WLT458756 WVK458756:WVP458756 C524292:H524292 IY524292:JD524292 SU524292:SZ524292 ACQ524292:ACV524292 AMM524292:AMR524292 AWI524292:AWN524292 BGE524292:BGJ524292 BQA524292:BQF524292 BZW524292:CAB524292 CJS524292:CJX524292 CTO524292:CTT524292 DDK524292:DDP524292 DNG524292:DNL524292 DXC524292:DXH524292 EGY524292:EHD524292 EQU524292:EQZ524292 FAQ524292:FAV524292 FKM524292:FKR524292 FUI524292:FUN524292 GEE524292:GEJ524292 GOA524292:GOF524292 GXW524292:GYB524292 HHS524292:HHX524292 HRO524292:HRT524292 IBK524292:IBP524292 ILG524292:ILL524292 IVC524292:IVH524292 JEY524292:JFD524292 JOU524292:JOZ524292 JYQ524292:JYV524292 KIM524292:KIR524292 KSI524292:KSN524292 LCE524292:LCJ524292 LMA524292:LMF524292 LVW524292:LWB524292 MFS524292:MFX524292 MPO524292:MPT524292 MZK524292:MZP524292 NJG524292:NJL524292 NTC524292:NTH524292 OCY524292:ODD524292 OMU524292:OMZ524292 OWQ524292:OWV524292 PGM524292:PGR524292 PQI524292:PQN524292 QAE524292:QAJ524292 QKA524292:QKF524292 QTW524292:QUB524292 RDS524292:RDX524292 RNO524292:RNT524292 RXK524292:RXP524292 SHG524292:SHL524292 SRC524292:SRH524292 TAY524292:TBD524292 TKU524292:TKZ524292 TUQ524292:TUV524292 UEM524292:UER524292 UOI524292:UON524292 UYE524292:UYJ524292 VIA524292:VIF524292 VRW524292:VSB524292 WBS524292:WBX524292 WLO524292:WLT524292 WVK524292:WVP524292 C589828:H589828 IY589828:JD589828 SU589828:SZ589828 ACQ589828:ACV589828 AMM589828:AMR589828 AWI589828:AWN589828 BGE589828:BGJ589828 BQA589828:BQF589828 BZW589828:CAB589828 CJS589828:CJX589828 CTO589828:CTT589828 DDK589828:DDP589828 DNG589828:DNL589828 DXC589828:DXH589828 EGY589828:EHD589828 EQU589828:EQZ589828 FAQ589828:FAV589828 FKM589828:FKR589828 FUI589828:FUN589828 GEE589828:GEJ589828 GOA589828:GOF589828 GXW589828:GYB589828 HHS589828:HHX589828 HRO589828:HRT589828 IBK589828:IBP589828 ILG589828:ILL589828 IVC589828:IVH589828 JEY589828:JFD589828 JOU589828:JOZ589828 JYQ589828:JYV589828 KIM589828:KIR589828 KSI589828:KSN589828 LCE589828:LCJ589828 LMA589828:LMF589828 LVW589828:LWB589828 MFS589828:MFX589828 MPO589828:MPT589828 MZK589828:MZP589828 NJG589828:NJL589828 NTC589828:NTH589828 OCY589828:ODD589828 OMU589828:OMZ589828 OWQ589828:OWV589828 PGM589828:PGR589828 PQI589828:PQN589828 QAE589828:QAJ589828 QKA589828:QKF589828 QTW589828:QUB589828 RDS589828:RDX589828 RNO589828:RNT589828 RXK589828:RXP589828 SHG589828:SHL589828 SRC589828:SRH589828 TAY589828:TBD589828 TKU589828:TKZ589828 TUQ589828:TUV589828 UEM589828:UER589828 UOI589828:UON589828 UYE589828:UYJ589828 VIA589828:VIF589828 VRW589828:VSB589828 WBS589828:WBX589828 WLO589828:WLT589828 WVK589828:WVP589828 C655364:H655364 IY655364:JD655364 SU655364:SZ655364 ACQ655364:ACV655364 AMM655364:AMR655364 AWI655364:AWN655364 BGE655364:BGJ655364 BQA655364:BQF655364 BZW655364:CAB655364 CJS655364:CJX655364 CTO655364:CTT655364 DDK655364:DDP655364 DNG655364:DNL655364 DXC655364:DXH655364 EGY655364:EHD655364 EQU655364:EQZ655364 FAQ655364:FAV655364 FKM655364:FKR655364 FUI655364:FUN655364 GEE655364:GEJ655364 GOA655364:GOF655364 GXW655364:GYB655364 HHS655364:HHX655364 HRO655364:HRT655364 IBK655364:IBP655364 ILG655364:ILL655364 IVC655364:IVH655364 JEY655364:JFD655364 JOU655364:JOZ655364 JYQ655364:JYV655364 KIM655364:KIR655364 KSI655364:KSN655364 LCE655364:LCJ655364 LMA655364:LMF655364 LVW655364:LWB655364 MFS655364:MFX655364 MPO655364:MPT655364 MZK655364:MZP655364 NJG655364:NJL655364 NTC655364:NTH655364 OCY655364:ODD655364 OMU655364:OMZ655364 OWQ655364:OWV655364 PGM655364:PGR655364 PQI655364:PQN655364 QAE655364:QAJ655364 QKA655364:QKF655364 QTW655364:QUB655364 RDS655364:RDX655364 RNO655364:RNT655364 RXK655364:RXP655364 SHG655364:SHL655364 SRC655364:SRH655364 TAY655364:TBD655364 TKU655364:TKZ655364 TUQ655364:TUV655364 UEM655364:UER655364 UOI655364:UON655364 UYE655364:UYJ655364 VIA655364:VIF655364 VRW655364:VSB655364 WBS655364:WBX655364 WLO655364:WLT655364 WVK655364:WVP655364 C720900:H720900 IY720900:JD720900 SU720900:SZ720900 ACQ720900:ACV720900 AMM720900:AMR720900 AWI720900:AWN720900 BGE720900:BGJ720900 BQA720900:BQF720900 BZW720900:CAB720900 CJS720900:CJX720900 CTO720900:CTT720900 DDK720900:DDP720900 DNG720900:DNL720900 DXC720900:DXH720900 EGY720900:EHD720900 EQU720900:EQZ720900 FAQ720900:FAV720900 FKM720900:FKR720900 FUI720900:FUN720900 GEE720900:GEJ720900 GOA720900:GOF720900 GXW720900:GYB720900 HHS720900:HHX720900 HRO720900:HRT720900 IBK720900:IBP720900 ILG720900:ILL720900 IVC720900:IVH720900 JEY720900:JFD720900 JOU720900:JOZ720900 JYQ720900:JYV720900 KIM720900:KIR720900 KSI720900:KSN720900 LCE720900:LCJ720900 LMA720900:LMF720900 LVW720900:LWB720900 MFS720900:MFX720900 MPO720900:MPT720900 MZK720900:MZP720900 NJG720900:NJL720900 NTC720900:NTH720900 OCY720900:ODD720900 OMU720900:OMZ720900 OWQ720900:OWV720900 PGM720900:PGR720900 PQI720900:PQN720900 QAE720900:QAJ720900 QKA720900:QKF720900 QTW720900:QUB720900 RDS720900:RDX720900 RNO720900:RNT720900 RXK720900:RXP720900 SHG720900:SHL720900 SRC720900:SRH720900 TAY720900:TBD720900 TKU720900:TKZ720900 TUQ720900:TUV720900 UEM720900:UER720900 UOI720900:UON720900 UYE720900:UYJ720900 VIA720900:VIF720900 VRW720900:VSB720900 WBS720900:WBX720900 WLO720900:WLT720900 WVK720900:WVP720900 C786436:H786436 IY786436:JD786436 SU786436:SZ786436 ACQ786436:ACV786436 AMM786436:AMR786436 AWI786436:AWN786436 BGE786436:BGJ786436 BQA786436:BQF786436 BZW786436:CAB786436 CJS786436:CJX786436 CTO786436:CTT786436 DDK786436:DDP786436 DNG786436:DNL786436 DXC786436:DXH786436 EGY786436:EHD786436 EQU786436:EQZ786436 FAQ786436:FAV786436 FKM786436:FKR786436 FUI786436:FUN786436 GEE786436:GEJ786436 GOA786436:GOF786436 GXW786436:GYB786436 HHS786436:HHX786436 HRO786436:HRT786436 IBK786436:IBP786436 ILG786436:ILL786436 IVC786436:IVH786436 JEY786436:JFD786436 JOU786436:JOZ786436 JYQ786436:JYV786436 KIM786436:KIR786436 KSI786436:KSN786436 LCE786436:LCJ786436 LMA786436:LMF786436 LVW786436:LWB786436 MFS786436:MFX786436 MPO786436:MPT786436 MZK786436:MZP786436 NJG786436:NJL786436 NTC786436:NTH786436 OCY786436:ODD786436 OMU786436:OMZ786436 OWQ786436:OWV786436 PGM786436:PGR786436 PQI786436:PQN786436 QAE786436:QAJ786436 QKA786436:QKF786436 QTW786436:QUB786436 RDS786436:RDX786436 RNO786436:RNT786436 RXK786436:RXP786436 SHG786436:SHL786436 SRC786436:SRH786436 TAY786436:TBD786436 TKU786436:TKZ786436 TUQ786436:TUV786436 UEM786436:UER786436 UOI786436:UON786436 UYE786436:UYJ786436 VIA786436:VIF786436 VRW786436:VSB786436 WBS786436:WBX786436 WLO786436:WLT786436 WVK786436:WVP786436 C851972:H851972 IY851972:JD851972 SU851972:SZ851972 ACQ851972:ACV851972 AMM851972:AMR851972 AWI851972:AWN851972 BGE851972:BGJ851972 BQA851972:BQF851972 BZW851972:CAB851972 CJS851972:CJX851972 CTO851972:CTT851972 DDK851972:DDP851972 DNG851972:DNL851972 DXC851972:DXH851972 EGY851972:EHD851972 EQU851972:EQZ851972 FAQ851972:FAV851972 FKM851972:FKR851972 FUI851972:FUN851972 GEE851972:GEJ851972 GOA851972:GOF851972 GXW851972:GYB851972 HHS851972:HHX851972 HRO851972:HRT851972 IBK851972:IBP851972 ILG851972:ILL851972 IVC851972:IVH851972 JEY851972:JFD851972 JOU851972:JOZ851972 JYQ851972:JYV851972 KIM851972:KIR851972 KSI851972:KSN851972 LCE851972:LCJ851972 LMA851972:LMF851972 LVW851972:LWB851972 MFS851972:MFX851972 MPO851972:MPT851972 MZK851972:MZP851972 NJG851972:NJL851972 NTC851972:NTH851972 OCY851972:ODD851972 OMU851972:OMZ851972 OWQ851972:OWV851972 PGM851972:PGR851972 PQI851972:PQN851972 QAE851972:QAJ851972 QKA851972:QKF851972 QTW851972:QUB851972 RDS851972:RDX851972 RNO851972:RNT851972 RXK851972:RXP851972 SHG851972:SHL851972 SRC851972:SRH851972 TAY851972:TBD851972 TKU851972:TKZ851972 TUQ851972:TUV851972 UEM851972:UER851972 UOI851972:UON851972 UYE851972:UYJ851972 VIA851972:VIF851972 VRW851972:VSB851972 WBS851972:WBX851972 WLO851972:WLT851972 WVK851972:WVP851972 C917508:H917508 IY917508:JD917508 SU917508:SZ917508 ACQ917508:ACV917508 AMM917508:AMR917508 AWI917508:AWN917508 BGE917508:BGJ917508 BQA917508:BQF917508 BZW917508:CAB917508 CJS917508:CJX917508 CTO917508:CTT917508 DDK917508:DDP917508 DNG917508:DNL917508 DXC917508:DXH917508 EGY917508:EHD917508 EQU917508:EQZ917508 FAQ917508:FAV917508 FKM917508:FKR917508 FUI917508:FUN917508 GEE917508:GEJ917508 GOA917508:GOF917508 GXW917508:GYB917508 HHS917508:HHX917508 HRO917508:HRT917508 IBK917508:IBP917508 ILG917508:ILL917508 IVC917508:IVH917508 JEY917508:JFD917508 JOU917508:JOZ917508 JYQ917508:JYV917508 KIM917508:KIR917508 KSI917508:KSN917508 LCE917508:LCJ917508 LMA917508:LMF917508 LVW917508:LWB917508 MFS917508:MFX917508 MPO917508:MPT917508 MZK917508:MZP917508 NJG917508:NJL917508 NTC917508:NTH917508 OCY917508:ODD917508 OMU917508:OMZ917508 OWQ917508:OWV917508 PGM917508:PGR917508 PQI917508:PQN917508 QAE917508:QAJ917508 QKA917508:QKF917508 QTW917508:QUB917508 RDS917508:RDX917508 RNO917508:RNT917508 RXK917508:RXP917508 SHG917508:SHL917508 SRC917508:SRH917508 TAY917508:TBD917508 TKU917508:TKZ917508 TUQ917508:TUV917508 UEM917508:UER917508 UOI917508:UON917508 UYE917508:UYJ917508 VIA917508:VIF917508 VRW917508:VSB917508 WBS917508:WBX917508 WLO917508:WLT917508 WVK917508:WVP917508 C983044:H983044 IY983044:JD983044 SU983044:SZ983044 ACQ983044:ACV983044 AMM983044:AMR983044 AWI983044:AWN983044 BGE983044:BGJ983044 BQA983044:BQF983044 BZW983044:CAB983044 CJS983044:CJX983044 CTO983044:CTT983044 DDK983044:DDP983044 DNG983044:DNL983044 DXC983044:DXH983044 EGY983044:EHD983044 EQU983044:EQZ983044 FAQ983044:FAV983044 FKM983044:FKR983044 FUI983044:FUN983044 GEE983044:GEJ983044 GOA983044:GOF983044 GXW983044:GYB983044 HHS983044:HHX983044 HRO983044:HRT983044 IBK983044:IBP983044 ILG983044:ILL983044 IVC983044:IVH983044 JEY983044:JFD983044 JOU983044:JOZ983044 JYQ983044:JYV983044 KIM983044:KIR983044 KSI983044:KSN983044 LCE983044:LCJ983044 LMA983044:LMF983044 LVW983044:LWB983044 MFS983044:MFX983044 MPO983044:MPT983044 MZK983044:MZP983044 NJG983044:NJL983044 NTC983044:NTH983044 OCY983044:ODD983044 OMU983044:OMZ983044 OWQ983044:OWV983044 PGM983044:PGR983044 PQI983044:PQN983044 QAE983044:QAJ983044 QKA983044:QKF983044 QTW983044:QUB983044 RDS983044:RDX983044 RNO983044:RNT983044 RXK983044:RXP983044 SHG983044:SHL983044 SRC983044:SRH983044 TAY983044:TBD983044 TKU983044:TKZ983044 TUQ983044:TUV983044 UEM983044:UER983044 UOI983044:UON983044 UYE983044:UYJ983044 VIA983044:VIF983044 VRW983044:VSB983044 WBS983044:WBX983044 WLO983044:WLT983044 WVK983044:WVP983044" xr:uid="{00000000-0002-0000-0000-000001000000}">
      <formula1>"内服,注射,外用"</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&amp;C&amp;"Meiryo UI,標準"&amp;10&amp;P / &amp;N ページ</oddFooter>
  </headerFooter>
  <rowBreaks count="4" manualBreakCount="4">
    <brk id="30" max="7" man="1"/>
    <brk id="58" max="7" man="1"/>
    <brk id="88" max="7" man="1"/>
    <brk id="11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8"/>
  <sheetViews>
    <sheetView view="pageBreakPreview" topLeftCell="A18" zoomScaleNormal="100" zoomScaleSheetLayoutView="100" workbookViewId="0"/>
  </sheetViews>
  <sheetFormatPr defaultColWidth="3.125" defaultRowHeight="15.75"/>
  <cols>
    <col min="1" max="1" width="3.625" style="30" customWidth="1"/>
    <col min="2" max="2" width="5.375" style="30" customWidth="1"/>
    <col min="3" max="3" width="7.125" style="30" customWidth="1"/>
    <col min="4" max="4" width="9"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625" style="30" customWidth="1"/>
    <col min="14" max="14" width="2.625" style="30" customWidth="1"/>
    <col min="15" max="15" width="5.625" style="30" customWidth="1"/>
    <col min="16" max="16" width="3.125" style="30" customWidth="1"/>
    <col min="17" max="17" width="10.625" style="30" customWidth="1"/>
    <col min="18" max="18" width="6.875" style="30" customWidth="1"/>
    <col min="19" max="256" width="3.125" style="30"/>
    <col min="257" max="257" width="3.625" style="30" customWidth="1"/>
    <col min="258" max="258" width="5.375" style="30" customWidth="1"/>
    <col min="259" max="259" width="7.125" style="30" customWidth="1"/>
    <col min="260" max="260" width="9"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625" style="30" customWidth="1"/>
    <col min="270" max="270" width="2.625" style="30" customWidth="1"/>
    <col min="271" max="271" width="5.625" style="30" customWidth="1"/>
    <col min="272" max="272" width="3.125" style="30" customWidth="1"/>
    <col min="273" max="273" width="10.625" style="30" customWidth="1"/>
    <col min="274" max="274" width="6.875" style="30" customWidth="1"/>
    <col min="275" max="512" width="3.125" style="30"/>
    <col min="513" max="513" width="3.625" style="30" customWidth="1"/>
    <col min="514" max="514" width="5.375" style="30" customWidth="1"/>
    <col min="515" max="515" width="7.125" style="30" customWidth="1"/>
    <col min="516" max="516" width="9"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625" style="30" customWidth="1"/>
    <col min="526" max="526" width="2.625" style="30" customWidth="1"/>
    <col min="527" max="527" width="5.625" style="30" customWidth="1"/>
    <col min="528" max="528" width="3.125" style="30" customWidth="1"/>
    <col min="529" max="529" width="10.625" style="30" customWidth="1"/>
    <col min="530" max="530" width="6.875" style="30" customWidth="1"/>
    <col min="531" max="768" width="3.125" style="30"/>
    <col min="769" max="769" width="3.625" style="30" customWidth="1"/>
    <col min="770" max="770" width="5.375" style="30" customWidth="1"/>
    <col min="771" max="771" width="7.125" style="30" customWidth="1"/>
    <col min="772" max="772" width="9"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625" style="30" customWidth="1"/>
    <col min="782" max="782" width="2.625" style="30" customWidth="1"/>
    <col min="783" max="783" width="5.625" style="30" customWidth="1"/>
    <col min="784" max="784" width="3.125" style="30" customWidth="1"/>
    <col min="785" max="785" width="10.625" style="30" customWidth="1"/>
    <col min="786" max="786" width="6.875" style="30" customWidth="1"/>
    <col min="787" max="1024" width="3.125" style="30"/>
    <col min="1025" max="1025" width="3.625" style="30" customWidth="1"/>
    <col min="1026" max="1026" width="5.375" style="30" customWidth="1"/>
    <col min="1027" max="1027" width="7.125" style="30" customWidth="1"/>
    <col min="1028" max="1028" width="9"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625" style="30" customWidth="1"/>
    <col min="1038" max="1038" width="2.625" style="30" customWidth="1"/>
    <col min="1039" max="1039" width="5.625" style="30" customWidth="1"/>
    <col min="1040" max="1040" width="3.125" style="30" customWidth="1"/>
    <col min="1041" max="1041" width="10.625" style="30" customWidth="1"/>
    <col min="1042" max="1042" width="6.875" style="30" customWidth="1"/>
    <col min="1043" max="1280" width="3.125" style="30"/>
    <col min="1281" max="1281" width="3.625" style="30" customWidth="1"/>
    <col min="1282" max="1282" width="5.375" style="30" customWidth="1"/>
    <col min="1283" max="1283" width="7.125" style="30" customWidth="1"/>
    <col min="1284" max="1284" width="9"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625" style="30" customWidth="1"/>
    <col min="1294" max="1294" width="2.625" style="30" customWidth="1"/>
    <col min="1295" max="1295" width="5.625" style="30" customWidth="1"/>
    <col min="1296" max="1296" width="3.125" style="30" customWidth="1"/>
    <col min="1297" max="1297" width="10.625" style="30" customWidth="1"/>
    <col min="1298" max="1298" width="6.875" style="30" customWidth="1"/>
    <col min="1299" max="1536" width="3.125" style="30"/>
    <col min="1537" max="1537" width="3.625" style="30" customWidth="1"/>
    <col min="1538" max="1538" width="5.375" style="30" customWidth="1"/>
    <col min="1539" max="1539" width="7.125" style="30" customWidth="1"/>
    <col min="1540" max="1540" width="9"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625" style="30" customWidth="1"/>
    <col min="1550" max="1550" width="2.625" style="30" customWidth="1"/>
    <col min="1551" max="1551" width="5.625" style="30" customWidth="1"/>
    <col min="1552" max="1552" width="3.125" style="30" customWidth="1"/>
    <col min="1553" max="1553" width="10.625" style="30" customWidth="1"/>
    <col min="1554" max="1554" width="6.875" style="30" customWidth="1"/>
    <col min="1555" max="1792" width="3.125" style="30"/>
    <col min="1793" max="1793" width="3.625" style="30" customWidth="1"/>
    <col min="1794" max="1794" width="5.375" style="30" customWidth="1"/>
    <col min="1795" max="1795" width="7.125" style="30" customWidth="1"/>
    <col min="1796" max="1796" width="9"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625" style="30" customWidth="1"/>
    <col min="1806" max="1806" width="2.625" style="30" customWidth="1"/>
    <col min="1807" max="1807" width="5.625" style="30" customWidth="1"/>
    <col min="1808" max="1808" width="3.125" style="30" customWidth="1"/>
    <col min="1809" max="1809" width="10.625" style="30" customWidth="1"/>
    <col min="1810" max="1810" width="6.875" style="30" customWidth="1"/>
    <col min="1811" max="2048" width="3.125" style="30"/>
    <col min="2049" max="2049" width="3.625" style="30" customWidth="1"/>
    <col min="2050" max="2050" width="5.375" style="30" customWidth="1"/>
    <col min="2051" max="2051" width="7.125" style="30" customWidth="1"/>
    <col min="2052" max="2052" width="9"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625" style="30" customWidth="1"/>
    <col min="2062" max="2062" width="2.625" style="30" customWidth="1"/>
    <col min="2063" max="2063" width="5.625" style="30" customWidth="1"/>
    <col min="2064" max="2064" width="3.125" style="30" customWidth="1"/>
    <col min="2065" max="2065" width="10.625" style="30" customWidth="1"/>
    <col min="2066" max="2066" width="6.875" style="30" customWidth="1"/>
    <col min="2067" max="2304" width="3.125" style="30"/>
    <col min="2305" max="2305" width="3.625" style="30" customWidth="1"/>
    <col min="2306" max="2306" width="5.375" style="30" customWidth="1"/>
    <col min="2307" max="2307" width="7.125" style="30" customWidth="1"/>
    <col min="2308" max="2308" width="9"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625" style="30" customWidth="1"/>
    <col min="2318" max="2318" width="2.625" style="30" customWidth="1"/>
    <col min="2319" max="2319" width="5.625" style="30" customWidth="1"/>
    <col min="2320" max="2320" width="3.125" style="30" customWidth="1"/>
    <col min="2321" max="2321" width="10.625" style="30" customWidth="1"/>
    <col min="2322" max="2322" width="6.875" style="30" customWidth="1"/>
    <col min="2323" max="2560" width="3.125" style="30"/>
    <col min="2561" max="2561" width="3.625" style="30" customWidth="1"/>
    <col min="2562" max="2562" width="5.375" style="30" customWidth="1"/>
    <col min="2563" max="2563" width="7.125" style="30" customWidth="1"/>
    <col min="2564" max="2564" width="9"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625" style="30" customWidth="1"/>
    <col min="2574" max="2574" width="2.625" style="30" customWidth="1"/>
    <col min="2575" max="2575" width="5.625" style="30" customWidth="1"/>
    <col min="2576" max="2576" width="3.125" style="30" customWidth="1"/>
    <col min="2577" max="2577" width="10.625" style="30" customWidth="1"/>
    <col min="2578" max="2578" width="6.875" style="30" customWidth="1"/>
    <col min="2579" max="2816" width="3.125" style="30"/>
    <col min="2817" max="2817" width="3.625" style="30" customWidth="1"/>
    <col min="2818" max="2818" width="5.375" style="30" customWidth="1"/>
    <col min="2819" max="2819" width="7.125" style="30" customWidth="1"/>
    <col min="2820" max="2820" width="9"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625" style="30" customWidth="1"/>
    <col min="2830" max="2830" width="2.625" style="30" customWidth="1"/>
    <col min="2831" max="2831" width="5.625" style="30" customWidth="1"/>
    <col min="2832" max="2832" width="3.125" style="30" customWidth="1"/>
    <col min="2833" max="2833" width="10.625" style="30" customWidth="1"/>
    <col min="2834" max="2834" width="6.875" style="30" customWidth="1"/>
    <col min="2835" max="3072" width="3.125" style="30"/>
    <col min="3073" max="3073" width="3.625" style="30" customWidth="1"/>
    <col min="3074" max="3074" width="5.375" style="30" customWidth="1"/>
    <col min="3075" max="3075" width="7.125" style="30" customWidth="1"/>
    <col min="3076" max="3076" width="9"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625" style="30" customWidth="1"/>
    <col min="3086" max="3086" width="2.625" style="30" customWidth="1"/>
    <col min="3087" max="3087" width="5.625" style="30" customWidth="1"/>
    <col min="3088" max="3088" width="3.125" style="30" customWidth="1"/>
    <col min="3089" max="3089" width="10.625" style="30" customWidth="1"/>
    <col min="3090" max="3090" width="6.875" style="30" customWidth="1"/>
    <col min="3091" max="3328" width="3.125" style="30"/>
    <col min="3329" max="3329" width="3.625" style="30" customWidth="1"/>
    <col min="3330" max="3330" width="5.375" style="30" customWidth="1"/>
    <col min="3331" max="3331" width="7.125" style="30" customWidth="1"/>
    <col min="3332" max="3332" width="9"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625" style="30" customWidth="1"/>
    <col min="3342" max="3342" width="2.625" style="30" customWidth="1"/>
    <col min="3343" max="3343" width="5.625" style="30" customWidth="1"/>
    <col min="3344" max="3344" width="3.125" style="30" customWidth="1"/>
    <col min="3345" max="3345" width="10.625" style="30" customWidth="1"/>
    <col min="3346" max="3346" width="6.875" style="30" customWidth="1"/>
    <col min="3347" max="3584" width="3.125" style="30"/>
    <col min="3585" max="3585" width="3.625" style="30" customWidth="1"/>
    <col min="3586" max="3586" width="5.375" style="30" customWidth="1"/>
    <col min="3587" max="3587" width="7.125" style="30" customWidth="1"/>
    <col min="3588" max="3588" width="9"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625" style="30" customWidth="1"/>
    <col min="3598" max="3598" width="2.625" style="30" customWidth="1"/>
    <col min="3599" max="3599" width="5.625" style="30" customWidth="1"/>
    <col min="3600" max="3600" width="3.125" style="30" customWidth="1"/>
    <col min="3601" max="3601" width="10.625" style="30" customWidth="1"/>
    <col min="3602" max="3602" width="6.875" style="30" customWidth="1"/>
    <col min="3603" max="3840" width="3.125" style="30"/>
    <col min="3841" max="3841" width="3.625" style="30" customWidth="1"/>
    <col min="3842" max="3842" width="5.375" style="30" customWidth="1"/>
    <col min="3843" max="3843" width="7.125" style="30" customWidth="1"/>
    <col min="3844" max="3844" width="9"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625" style="30" customWidth="1"/>
    <col min="3854" max="3854" width="2.625" style="30" customWidth="1"/>
    <col min="3855" max="3855" width="5.625" style="30" customWidth="1"/>
    <col min="3856" max="3856" width="3.125" style="30" customWidth="1"/>
    <col min="3857" max="3857" width="10.625" style="30" customWidth="1"/>
    <col min="3858" max="3858" width="6.875" style="30" customWidth="1"/>
    <col min="3859" max="4096" width="3.125" style="30"/>
    <col min="4097" max="4097" width="3.625" style="30" customWidth="1"/>
    <col min="4098" max="4098" width="5.375" style="30" customWidth="1"/>
    <col min="4099" max="4099" width="7.125" style="30" customWidth="1"/>
    <col min="4100" max="4100" width="9"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625" style="30" customWidth="1"/>
    <col min="4110" max="4110" width="2.625" style="30" customWidth="1"/>
    <col min="4111" max="4111" width="5.625" style="30" customWidth="1"/>
    <col min="4112" max="4112" width="3.125" style="30" customWidth="1"/>
    <col min="4113" max="4113" width="10.625" style="30" customWidth="1"/>
    <col min="4114" max="4114" width="6.875" style="30" customWidth="1"/>
    <col min="4115" max="4352" width="3.125" style="30"/>
    <col min="4353" max="4353" width="3.625" style="30" customWidth="1"/>
    <col min="4354" max="4354" width="5.375" style="30" customWidth="1"/>
    <col min="4355" max="4355" width="7.125" style="30" customWidth="1"/>
    <col min="4356" max="4356" width="9"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625" style="30" customWidth="1"/>
    <col min="4366" max="4366" width="2.625" style="30" customWidth="1"/>
    <col min="4367" max="4367" width="5.625" style="30" customWidth="1"/>
    <col min="4368" max="4368" width="3.125" style="30" customWidth="1"/>
    <col min="4369" max="4369" width="10.625" style="30" customWidth="1"/>
    <col min="4370" max="4370" width="6.875" style="30" customWidth="1"/>
    <col min="4371" max="4608" width="3.125" style="30"/>
    <col min="4609" max="4609" width="3.625" style="30" customWidth="1"/>
    <col min="4610" max="4610" width="5.375" style="30" customWidth="1"/>
    <col min="4611" max="4611" width="7.125" style="30" customWidth="1"/>
    <col min="4612" max="4612" width="9"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625" style="30" customWidth="1"/>
    <col min="4622" max="4622" width="2.625" style="30" customWidth="1"/>
    <col min="4623" max="4623" width="5.625" style="30" customWidth="1"/>
    <col min="4624" max="4624" width="3.125" style="30" customWidth="1"/>
    <col min="4625" max="4625" width="10.625" style="30" customWidth="1"/>
    <col min="4626" max="4626" width="6.875" style="30" customWidth="1"/>
    <col min="4627" max="4864" width="3.125" style="30"/>
    <col min="4865" max="4865" width="3.625" style="30" customWidth="1"/>
    <col min="4866" max="4866" width="5.375" style="30" customWidth="1"/>
    <col min="4867" max="4867" width="7.125" style="30" customWidth="1"/>
    <col min="4868" max="4868" width="9"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625" style="30" customWidth="1"/>
    <col min="4878" max="4878" width="2.625" style="30" customWidth="1"/>
    <col min="4879" max="4879" width="5.625" style="30" customWidth="1"/>
    <col min="4880" max="4880" width="3.125" style="30" customWidth="1"/>
    <col min="4881" max="4881" width="10.625" style="30" customWidth="1"/>
    <col min="4882" max="4882" width="6.875" style="30" customWidth="1"/>
    <col min="4883" max="5120" width="3.125" style="30"/>
    <col min="5121" max="5121" width="3.625" style="30" customWidth="1"/>
    <col min="5122" max="5122" width="5.375" style="30" customWidth="1"/>
    <col min="5123" max="5123" width="7.125" style="30" customWidth="1"/>
    <col min="5124" max="5124" width="9"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625" style="30" customWidth="1"/>
    <col min="5134" max="5134" width="2.625" style="30" customWidth="1"/>
    <col min="5135" max="5135" width="5.625" style="30" customWidth="1"/>
    <col min="5136" max="5136" width="3.125" style="30" customWidth="1"/>
    <col min="5137" max="5137" width="10.625" style="30" customWidth="1"/>
    <col min="5138" max="5138" width="6.875" style="30" customWidth="1"/>
    <col min="5139" max="5376" width="3.125" style="30"/>
    <col min="5377" max="5377" width="3.625" style="30" customWidth="1"/>
    <col min="5378" max="5378" width="5.375" style="30" customWidth="1"/>
    <col min="5379" max="5379" width="7.125" style="30" customWidth="1"/>
    <col min="5380" max="5380" width="9"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625" style="30" customWidth="1"/>
    <col min="5390" max="5390" width="2.625" style="30" customWidth="1"/>
    <col min="5391" max="5391" width="5.625" style="30" customWidth="1"/>
    <col min="5392" max="5392" width="3.125" style="30" customWidth="1"/>
    <col min="5393" max="5393" width="10.625" style="30" customWidth="1"/>
    <col min="5394" max="5394" width="6.875" style="30" customWidth="1"/>
    <col min="5395" max="5632" width="3.125" style="30"/>
    <col min="5633" max="5633" width="3.625" style="30" customWidth="1"/>
    <col min="5634" max="5634" width="5.375" style="30" customWidth="1"/>
    <col min="5635" max="5635" width="7.125" style="30" customWidth="1"/>
    <col min="5636" max="5636" width="9"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625" style="30" customWidth="1"/>
    <col min="5646" max="5646" width="2.625" style="30" customWidth="1"/>
    <col min="5647" max="5647" width="5.625" style="30" customWidth="1"/>
    <col min="5648" max="5648" width="3.125" style="30" customWidth="1"/>
    <col min="5649" max="5649" width="10.625" style="30" customWidth="1"/>
    <col min="5650" max="5650" width="6.875" style="30" customWidth="1"/>
    <col min="5651" max="5888" width="3.125" style="30"/>
    <col min="5889" max="5889" width="3.625" style="30" customWidth="1"/>
    <col min="5890" max="5890" width="5.375" style="30" customWidth="1"/>
    <col min="5891" max="5891" width="7.125" style="30" customWidth="1"/>
    <col min="5892" max="5892" width="9"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625" style="30" customWidth="1"/>
    <col min="5902" max="5902" width="2.625" style="30" customWidth="1"/>
    <col min="5903" max="5903" width="5.625" style="30" customWidth="1"/>
    <col min="5904" max="5904" width="3.125" style="30" customWidth="1"/>
    <col min="5905" max="5905" width="10.625" style="30" customWidth="1"/>
    <col min="5906" max="5906" width="6.875" style="30" customWidth="1"/>
    <col min="5907" max="6144" width="3.125" style="30"/>
    <col min="6145" max="6145" width="3.625" style="30" customWidth="1"/>
    <col min="6146" max="6146" width="5.375" style="30" customWidth="1"/>
    <col min="6147" max="6147" width="7.125" style="30" customWidth="1"/>
    <col min="6148" max="6148" width="9"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625" style="30" customWidth="1"/>
    <col min="6158" max="6158" width="2.625" style="30" customWidth="1"/>
    <col min="6159" max="6159" width="5.625" style="30" customWidth="1"/>
    <col min="6160" max="6160" width="3.125" style="30" customWidth="1"/>
    <col min="6161" max="6161" width="10.625" style="30" customWidth="1"/>
    <col min="6162" max="6162" width="6.875" style="30" customWidth="1"/>
    <col min="6163" max="6400" width="3.125" style="30"/>
    <col min="6401" max="6401" width="3.625" style="30" customWidth="1"/>
    <col min="6402" max="6402" width="5.375" style="30" customWidth="1"/>
    <col min="6403" max="6403" width="7.125" style="30" customWidth="1"/>
    <col min="6404" max="6404" width="9"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625" style="30" customWidth="1"/>
    <col min="6414" max="6414" width="2.625" style="30" customWidth="1"/>
    <col min="6415" max="6415" width="5.625" style="30" customWidth="1"/>
    <col min="6416" max="6416" width="3.125" style="30" customWidth="1"/>
    <col min="6417" max="6417" width="10.625" style="30" customWidth="1"/>
    <col min="6418" max="6418" width="6.875" style="30" customWidth="1"/>
    <col min="6419" max="6656" width="3.125" style="30"/>
    <col min="6657" max="6657" width="3.625" style="30" customWidth="1"/>
    <col min="6658" max="6658" width="5.375" style="30" customWidth="1"/>
    <col min="6659" max="6659" width="7.125" style="30" customWidth="1"/>
    <col min="6660" max="6660" width="9"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625" style="30" customWidth="1"/>
    <col min="6670" max="6670" width="2.625" style="30" customWidth="1"/>
    <col min="6671" max="6671" width="5.625" style="30" customWidth="1"/>
    <col min="6672" max="6672" width="3.125" style="30" customWidth="1"/>
    <col min="6673" max="6673" width="10.625" style="30" customWidth="1"/>
    <col min="6674" max="6674" width="6.875" style="30" customWidth="1"/>
    <col min="6675" max="6912" width="3.125" style="30"/>
    <col min="6913" max="6913" width="3.625" style="30" customWidth="1"/>
    <col min="6914" max="6914" width="5.375" style="30" customWidth="1"/>
    <col min="6915" max="6915" width="7.125" style="30" customWidth="1"/>
    <col min="6916" max="6916" width="9"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625" style="30" customWidth="1"/>
    <col min="6926" max="6926" width="2.625" style="30" customWidth="1"/>
    <col min="6927" max="6927" width="5.625" style="30" customWidth="1"/>
    <col min="6928" max="6928" width="3.125" style="30" customWidth="1"/>
    <col min="6929" max="6929" width="10.625" style="30" customWidth="1"/>
    <col min="6930" max="6930" width="6.875" style="30" customWidth="1"/>
    <col min="6931" max="7168" width="3.125" style="30"/>
    <col min="7169" max="7169" width="3.625" style="30" customWidth="1"/>
    <col min="7170" max="7170" width="5.375" style="30" customWidth="1"/>
    <col min="7171" max="7171" width="7.125" style="30" customWidth="1"/>
    <col min="7172" max="7172" width="9"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625" style="30" customWidth="1"/>
    <col min="7182" max="7182" width="2.625" style="30" customWidth="1"/>
    <col min="7183" max="7183" width="5.625" style="30" customWidth="1"/>
    <col min="7184" max="7184" width="3.125" style="30" customWidth="1"/>
    <col min="7185" max="7185" width="10.625" style="30" customWidth="1"/>
    <col min="7186" max="7186" width="6.875" style="30" customWidth="1"/>
    <col min="7187" max="7424" width="3.125" style="30"/>
    <col min="7425" max="7425" width="3.625" style="30" customWidth="1"/>
    <col min="7426" max="7426" width="5.375" style="30" customWidth="1"/>
    <col min="7427" max="7427" width="7.125" style="30" customWidth="1"/>
    <col min="7428" max="7428" width="9"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625" style="30" customWidth="1"/>
    <col min="7438" max="7438" width="2.625" style="30" customWidth="1"/>
    <col min="7439" max="7439" width="5.625" style="30" customWidth="1"/>
    <col min="7440" max="7440" width="3.125" style="30" customWidth="1"/>
    <col min="7441" max="7441" width="10.625" style="30" customWidth="1"/>
    <col min="7442" max="7442" width="6.875" style="30" customWidth="1"/>
    <col min="7443" max="7680" width="3.125" style="30"/>
    <col min="7681" max="7681" width="3.625" style="30" customWidth="1"/>
    <col min="7682" max="7682" width="5.375" style="30" customWidth="1"/>
    <col min="7683" max="7683" width="7.125" style="30" customWidth="1"/>
    <col min="7684" max="7684" width="9"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625" style="30" customWidth="1"/>
    <col min="7694" max="7694" width="2.625" style="30" customWidth="1"/>
    <col min="7695" max="7695" width="5.625" style="30" customWidth="1"/>
    <col min="7696" max="7696" width="3.125" style="30" customWidth="1"/>
    <col min="7697" max="7697" width="10.625" style="30" customWidth="1"/>
    <col min="7698" max="7698" width="6.875" style="30" customWidth="1"/>
    <col min="7699" max="7936" width="3.125" style="30"/>
    <col min="7937" max="7937" width="3.625" style="30" customWidth="1"/>
    <col min="7938" max="7938" width="5.375" style="30" customWidth="1"/>
    <col min="7939" max="7939" width="7.125" style="30" customWidth="1"/>
    <col min="7940" max="7940" width="9"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625" style="30" customWidth="1"/>
    <col min="7950" max="7950" width="2.625" style="30" customWidth="1"/>
    <col min="7951" max="7951" width="5.625" style="30" customWidth="1"/>
    <col min="7952" max="7952" width="3.125" style="30" customWidth="1"/>
    <col min="7953" max="7953" width="10.625" style="30" customWidth="1"/>
    <col min="7954" max="7954" width="6.875" style="30" customWidth="1"/>
    <col min="7955" max="8192" width="3.125" style="30"/>
    <col min="8193" max="8193" width="3.625" style="30" customWidth="1"/>
    <col min="8194" max="8194" width="5.375" style="30" customWidth="1"/>
    <col min="8195" max="8195" width="7.125" style="30" customWidth="1"/>
    <col min="8196" max="8196" width="9"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625" style="30" customWidth="1"/>
    <col min="8206" max="8206" width="2.625" style="30" customWidth="1"/>
    <col min="8207" max="8207" width="5.625" style="30" customWidth="1"/>
    <col min="8208" max="8208" width="3.125" style="30" customWidth="1"/>
    <col min="8209" max="8209" width="10.625" style="30" customWidth="1"/>
    <col min="8210" max="8210" width="6.875" style="30" customWidth="1"/>
    <col min="8211" max="8448" width="3.125" style="30"/>
    <col min="8449" max="8449" width="3.625" style="30" customWidth="1"/>
    <col min="8450" max="8450" width="5.375" style="30" customWidth="1"/>
    <col min="8451" max="8451" width="7.125" style="30" customWidth="1"/>
    <col min="8452" max="8452" width="9"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625" style="30" customWidth="1"/>
    <col min="8462" max="8462" width="2.625" style="30" customWidth="1"/>
    <col min="8463" max="8463" width="5.625" style="30" customWidth="1"/>
    <col min="8464" max="8464" width="3.125" style="30" customWidth="1"/>
    <col min="8465" max="8465" width="10.625" style="30" customWidth="1"/>
    <col min="8466" max="8466" width="6.875" style="30" customWidth="1"/>
    <col min="8467" max="8704" width="3.125" style="30"/>
    <col min="8705" max="8705" width="3.625" style="30" customWidth="1"/>
    <col min="8706" max="8706" width="5.375" style="30" customWidth="1"/>
    <col min="8707" max="8707" width="7.125" style="30" customWidth="1"/>
    <col min="8708" max="8708" width="9"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625" style="30" customWidth="1"/>
    <col min="8718" max="8718" width="2.625" style="30" customWidth="1"/>
    <col min="8719" max="8719" width="5.625" style="30" customWidth="1"/>
    <col min="8720" max="8720" width="3.125" style="30" customWidth="1"/>
    <col min="8721" max="8721" width="10.625" style="30" customWidth="1"/>
    <col min="8722" max="8722" width="6.875" style="30" customWidth="1"/>
    <col min="8723" max="8960" width="3.125" style="30"/>
    <col min="8961" max="8961" width="3.625" style="30" customWidth="1"/>
    <col min="8962" max="8962" width="5.375" style="30" customWidth="1"/>
    <col min="8963" max="8963" width="7.125" style="30" customWidth="1"/>
    <col min="8964" max="8964" width="9"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625" style="30" customWidth="1"/>
    <col min="8974" max="8974" width="2.625" style="30" customWidth="1"/>
    <col min="8975" max="8975" width="5.625" style="30" customWidth="1"/>
    <col min="8976" max="8976" width="3.125" style="30" customWidth="1"/>
    <col min="8977" max="8977" width="10.625" style="30" customWidth="1"/>
    <col min="8978" max="8978" width="6.875" style="30" customWidth="1"/>
    <col min="8979" max="9216" width="3.125" style="30"/>
    <col min="9217" max="9217" width="3.625" style="30" customWidth="1"/>
    <col min="9218" max="9218" width="5.375" style="30" customWidth="1"/>
    <col min="9219" max="9219" width="7.125" style="30" customWidth="1"/>
    <col min="9220" max="9220" width="9"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625" style="30" customWidth="1"/>
    <col min="9230" max="9230" width="2.625" style="30" customWidth="1"/>
    <col min="9231" max="9231" width="5.625" style="30" customWidth="1"/>
    <col min="9232" max="9232" width="3.125" style="30" customWidth="1"/>
    <col min="9233" max="9233" width="10.625" style="30" customWidth="1"/>
    <col min="9234" max="9234" width="6.875" style="30" customWidth="1"/>
    <col min="9235" max="9472" width="3.125" style="30"/>
    <col min="9473" max="9473" width="3.625" style="30" customWidth="1"/>
    <col min="9474" max="9474" width="5.375" style="30" customWidth="1"/>
    <col min="9475" max="9475" width="7.125" style="30" customWidth="1"/>
    <col min="9476" max="9476" width="9"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625" style="30" customWidth="1"/>
    <col min="9486" max="9486" width="2.625" style="30" customWidth="1"/>
    <col min="9487" max="9487" width="5.625" style="30" customWidth="1"/>
    <col min="9488" max="9488" width="3.125" style="30" customWidth="1"/>
    <col min="9489" max="9489" width="10.625" style="30" customWidth="1"/>
    <col min="9490" max="9490" width="6.875" style="30" customWidth="1"/>
    <col min="9491" max="9728" width="3.125" style="30"/>
    <col min="9729" max="9729" width="3.625" style="30" customWidth="1"/>
    <col min="9730" max="9730" width="5.375" style="30" customWidth="1"/>
    <col min="9731" max="9731" width="7.125" style="30" customWidth="1"/>
    <col min="9732" max="9732" width="9"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625" style="30" customWidth="1"/>
    <col min="9742" max="9742" width="2.625" style="30" customWidth="1"/>
    <col min="9743" max="9743" width="5.625" style="30" customWidth="1"/>
    <col min="9744" max="9744" width="3.125" style="30" customWidth="1"/>
    <col min="9745" max="9745" width="10.625" style="30" customWidth="1"/>
    <col min="9746" max="9746" width="6.875" style="30" customWidth="1"/>
    <col min="9747" max="9984" width="3.125" style="30"/>
    <col min="9985" max="9985" width="3.625" style="30" customWidth="1"/>
    <col min="9986" max="9986" width="5.375" style="30" customWidth="1"/>
    <col min="9987" max="9987" width="7.125" style="30" customWidth="1"/>
    <col min="9988" max="9988" width="9"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625" style="30" customWidth="1"/>
    <col min="9998" max="9998" width="2.625" style="30" customWidth="1"/>
    <col min="9999" max="9999" width="5.625" style="30" customWidth="1"/>
    <col min="10000" max="10000" width="3.125" style="30" customWidth="1"/>
    <col min="10001" max="10001" width="10.625" style="30" customWidth="1"/>
    <col min="10002" max="10002" width="6.875" style="30" customWidth="1"/>
    <col min="10003" max="10240" width="3.125" style="30"/>
    <col min="10241" max="10241" width="3.625" style="30" customWidth="1"/>
    <col min="10242" max="10242" width="5.375" style="30" customWidth="1"/>
    <col min="10243" max="10243" width="7.125" style="30" customWidth="1"/>
    <col min="10244" max="10244" width="9"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625" style="30" customWidth="1"/>
    <col min="10254" max="10254" width="2.625" style="30" customWidth="1"/>
    <col min="10255" max="10255" width="5.625" style="30" customWidth="1"/>
    <col min="10256" max="10256" width="3.125" style="30" customWidth="1"/>
    <col min="10257" max="10257" width="10.625" style="30" customWidth="1"/>
    <col min="10258" max="10258" width="6.875" style="30" customWidth="1"/>
    <col min="10259" max="10496" width="3.125" style="30"/>
    <col min="10497" max="10497" width="3.625" style="30" customWidth="1"/>
    <col min="10498" max="10498" width="5.375" style="30" customWidth="1"/>
    <col min="10499" max="10499" width="7.125" style="30" customWidth="1"/>
    <col min="10500" max="10500" width="9"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625" style="30" customWidth="1"/>
    <col min="10510" max="10510" width="2.625" style="30" customWidth="1"/>
    <col min="10511" max="10511" width="5.625" style="30" customWidth="1"/>
    <col min="10512" max="10512" width="3.125" style="30" customWidth="1"/>
    <col min="10513" max="10513" width="10.625" style="30" customWidth="1"/>
    <col min="10514" max="10514" width="6.875" style="30" customWidth="1"/>
    <col min="10515" max="10752" width="3.125" style="30"/>
    <col min="10753" max="10753" width="3.625" style="30" customWidth="1"/>
    <col min="10754" max="10754" width="5.375" style="30" customWidth="1"/>
    <col min="10755" max="10755" width="7.125" style="30" customWidth="1"/>
    <col min="10756" max="10756" width="9"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625" style="30" customWidth="1"/>
    <col min="10766" max="10766" width="2.625" style="30" customWidth="1"/>
    <col min="10767" max="10767" width="5.625" style="30" customWidth="1"/>
    <col min="10768" max="10768" width="3.125" style="30" customWidth="1"/>
    <col min="10769" max="10769" width="10.625" style="30" customWidth="1"/>
    <col min="10770" max="10770" width="6.875" style="30" customWidth="1"/>
    <col min="10771" max="11008" width="3.125" style="30"/>
    <col min="11009" max="11009" width="3.625" style="30" customWidth="1"/>
    <col min="11010" max="11010" width="5.375" style="30" customWidth="1"/>
    <col min="11011" max="11011" width="7.125" style="30" customWidth="1"/>
    <col min="11012" max="11012" width="9"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625" style="30" customWidth="1"/>
    <col min="11022" max="11022" width="2.625" style="30" customWidth="1"/>
    <col min="11023" max="11023" width="5.625" style="30" customWidth="1"/>
    <col min="11024" max="11024" width="3.125" style="30" customWidth="1"/>
    <col min="11025" max="11025" width="10.625" style="30" customWidth="1"/>
    <col min="11026" max="11026" width="6.875" style="30" customWidth="1"/>
    <col min="11027" max="11264" width="3.125" style="30"/>
    <col min="11265" max="11265" width="3.625" style="30" customWidth="1"/>
    <col min="11266" max="11266" width="5.375" style="30" customWidth="1"/>
    <col min="11267" max="11267" width="7.125" style="30" customWidth="1"/>
    <col min="11268" max="11268" width="9"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625" style="30" customWidth="1"/>
    <col min="11278" max="11278" width="2.625" style="30" customWidth="1"/>
    <col min="11279" max="11279" width="5.625" style="30" customWidth="1"/>
    <col min="11280" max="11280" width="3.125" style="30" customWidth="1"/>
    <col min="11281" max="11281" width="10.625" style="30" customWidth="1"/>
    <col min="11282" max="11282" width="6.875" style="30" customWidth="1"/>
    <col min="11283" max="11520" width="3.125" style="30"/>
    <col min="11521" max="11521" width="3.625" style="30" customWidth="1"/>
    <col min="11522" max="11522" width="5.375" style="30" customWidth="1"/>
    <col min="11523" max="11523" width="7.125" style="30" customWidth="1"/>
    <col min="11524" max="11524" width="9"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625" style="30" customWidth="1"/>
    <col min="11534" max="11534" width="2.625" style="30" customWidth="1"/>
    <col min="11535" max="11535" width="5.625" style="30" customWidth="1"/>
    <col min="11536" max="11536" width="3.125" style="30" customWidth="1"/>
    <col min="11537" max="11537" width="10.625" style="30" customWidth="1"/>
    <col min="11538" max="11538" width="6.875" style="30" customWidth="1"/>
    <col min="11539" max="11776" width="3.125" style="30"/>
    <col min="11777" max="11777" width="3.625" style="30" customWidth="1"/>
    <col min="11778" max="11778" width="5.375" style="30" customWidth="1"/>
    <col min="11779" max="11779" width="7.125" style="30" customWidth="1"/>
    <col min="11780" max="11780" width="9"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625" style="30" customWidth="1"/>
    <col min="11790" max="11790" width="2.625" style="30" customWidth="1"/>
    <col min="11791" max="11791" width="5.625" style="30" customWidth="1"/>
    <col min="11792" max="11792" width="3.125" style="30" customWidth="1"/>
    <col min="11793" max="11793" width="10.625" style="30" customWidth="1"/>
    <col min="11794" max="11794" width="6.875" style="30" customWidth="1"/>
    <col min="11795" max="12032" width="3.125" style="30"/>
    <col min="12033" max="12033" width="3.625" style="30" customWidth="1"/>
    <col min="12034" max="12034" width="5.375" style="30" customWidth="1"/>
    <col min="12035" max="12035" width="7.125" style="30" customWidth="1"/>
    <col min="12036" max="12036" width="9"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625" style="30" customWidth="1"/>
    <col min="12046" max="12046" width="2.625" style="30" customWidth="1"/>
    <col min="12047" max="12047" width="5.625" style="30" customWidth="1"/>
    <col min="12048" max="12048" width="3.125" style="30" customWidth="1"/>
    <col min="12049" max="12049" width="10.625" style="30" customWidth="1"/>
    <col min="12050" max="12050" width="6.875" style="30" customWidth="1"/>
    <col min="12051" max="12288" width="3.125" style="30"/>
    <col min="12289" max="12289" width="3.625" style="30" customWidth="1"/>
    <col min="12290" max="12290" width="5.375" style="30" customWidth="1"/>
    <col min="12291" max="12291" width="7.125" style="30" customWidth="1"/>
    <col min="12292" max="12292" width="9"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625" style="30" customWidth="1"/>
    <col min="12302" max="12302" width="2.625" style="30" customWidth="1"/>
    <col min="12303" max="12303" width="5.625" style="30" customWidth="1"/>
    <col min="12304" max="12304" width="3.125" style="30" customWidth="1"/>
    <col min="12305" max="12305" width="10.625" style="30" customWidth="1"/>
    <col min="12306" max="12306" width="6.875" style="30" customWidth="1"/>
    <col min="12307" max="12544" width="3.125" style="30"/>
    <col min="12545" max="12545" width="3.625" style="30" customWidth="1"/>
    <col min="12546" max="12546" width="5.375" style="30" customWidth="1"/>
    <col min="12547" max="12547" width="7.125" style="30" customWidth="1"/>
    <col min="12548" max="12548" width="9"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625" style="30" customWidth="1"/>
    <col min="12558" max="12558" width="2.625" style="30" customWidth="1"/>
    <col min="12559" max="12559" width="5.625" style="30" customWidth="1"/>
    <col min="12560" max="12560" width="3.125" style="30" customWidth="1"/>
    <col min="12561" max="12561" width="10.625" style="30" customWidth="1"/>
    <col min="12562" max="12562" width="6.875" style="30" customWidth="1"/>
    <col min="12563" max="12800" width="3.125" style="30"/>
    <col min="12801" max="12801" width="3.625" style="30" customWidth="1"/>
    <col min="12802" max="12802" width="5.375" style="30" customWidth="1"/>
    <col min="12803" max="12803" width="7.125" style="30" customWidth="1"/>
    <col min="12804" max="12804" width="9"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625" style="30" customWidth="1"/>
    <col min="12814" max="12814" width="2.625" style="30" customWidth="1"/>
    <col min="12815" max="12815" width="5.625" style="30" customWidth="1"/>
    <col min="12816" max="12816" width="3.125" style="30" customWidth="1"/>
    <col min="12817" max="12817" width="10.625" style="30" customWidth="1"/>
    <col min="12818" max="12818" width="6.875" style="30" customWidth="1"/>
    <col min="12819" max="13056" width="3.125" style="30"/>
    <col min="13057" max="13057" width="3.625" style="30" customWidth="1"/>
    <col min="13058" max="13058" width="5.375" style="30" customWidth="1"/>
    <col min="13059" max="13059" width="7.125" style="30" customWidth="1"/>
    <col min="13060" max="13060" width="9"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625" style="30" customWidth="1"/>
    <col min="13070" max="13070" width="2.625" style="30" customWidth="1"/>
    <col min="13071" max="13071" width="5.625" style="30" customWidth="1"/>
    <col min="13072" max="13072" width="3.125" style="30" customWidth="1"/>
    <col min="13073" max="13073" width="10.625" style="30" customWidth="1"/>
    <col min="13074" max="13074" width="6.875" style="30" customWidth="1"/>
    <col min="13075" max="13312" width="3.125" style="30"/>
    <col min="13313" max="13313" width="3.625" style="30" customWidth="1"/>
    <col min="13314" max="13314" width="5.375" style="30" customWidth="1"/>
    <col min="13315" max="13315" width="7.125" style="30" customWidth="1"/>
    <col min="13316" max="13316" width="9"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625" style="30" customWidth="1"/>
    <col min="13326" max="13326" width="2.625" style="30" customWidth="1"/>
    <col min="13327" max="13327" width="5.625" style="30" customWidth="1"/>
    <col min="13328" max="13328" width="3.125" style="30" customWidth="1"/>
    <col min="13329" max="13329" width="10.625" style="30" customWidth="1"/>
    <col min="13330" max="13330" width="6.875" style="30" customWidth="1"/>
    <col min="13331" max="13568" width="3.125" style="30"/>
    <col min="13569" max="13569" width="3.625" style="30" customWidth="1"/>
    <col min="13570" max="13570" width="5.375" style="30" customWidth="1"/>
    <col min="13571" max="13571" width="7.125" style="30" customWidth="1"/>
    <col min="13572" max="13572" width="9"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625" style="30" customWidth="1"/>
    <col min="13582" max="13582" width="2.625" style="30" customWidth="1"/>
    <col min="13583" max="13583" width="5.625" style="30" customWidth="1"/>
    <col min="13584" max="13584" width="3.125" style="30" customWidth="1"/>
    <col min="13585" max="13585" width="10.625" style="30" customWidth="1"/>
    <col min="13586" max="13586" width="6.875" style="30" customWidth="1"/>
    <col min="13587" max="13824" width="3.125" style="30"/>
    <col min="13825" max="13825" width="3.625" style="30" customWidth="1"/>
    <col min="13826" max="13826" width="5.375" style="30" customWidth="1"/>
    <col min="13827" max="13827" width="7.125" style="30" customWidth="1"/>
    <col min="13828" max="13828" width="9"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625" style="30" customWidth="1"/>
    <col min="13838" max="13838" width="2.625" style="30" customWidth="1"/>
    <col min="13839" max="13839" width="5.625" style="30" customWidth="1"/>
    <col min="13840" max="13840" width="3.125" style="30" customWidth="1"/>
    <col min="13841" max="13841" width="10.625" style="30" customWidth="1"/>
    <col min="13842" max="13842" width="6.875" style="30" customWidth="1"/>
    <col min="13843" max="14080" width="3.125" style="30"/>
    <col min="14081" max="14081" width="3.625" style="30" customWidth="1"/>
    <col min="14082" max="14082" width="5.375" style="30" customWidth="1"/>
    <col min="14083" max="14083" width="7.125" style="30" customWidth="1"/>
    <col min="14084" max="14084" width="9"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625" style="30" customWidth="1"/>
    <col min="14094" max="14094" width="2.625" style="30" customWidth="1"/>
    <col min="14095" max="14095" width="5.625" style="30" customWidth="1"/>
    <col min="14096" max="14096" width="3.125" style="30" customWidth="1"/>
    <col min="14097" max="14097" width="10.625" style="30" customWidth="1"/>
    <col min="14098" max="14098" width="6.875" style="30" customWidth="1"/>
    <col min="14099" max="14336" width="3.125" style="30"/>
    <col min="14337" max="14337" width="3.625" style="30" customWidth="1"/>
    <col min="14338" max="14338" width="5.375" style="30" customWidth="1"/>
    <col min="14339" max="14339" width="7.125" style="30" customWidth="1"/>
    <col min="14340" max="14340" width="9"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625" style="30" customWidth="1"/>
    <col min="14350" max="14350" width="2.625" style="30" customWidth="1"/>
    <col min="14351" max="14351" width="5.625" style="30" customWidth="1"/>
    <col min="14352" max="14352" width="3.125" style="30" customWidth="1"/>
    <col min="14353" max="14353" width="10.625" style="30" customWidth="1"/>
    <col min="14354" max="14354" width="6.875" style="30" customWidth="1"/>
    <col min="14355" max="14592" width="3.125" style="30"/>
    <col min="14593" max="14593" width="3.625" style="30" customWidth="1"/>
    <col min="14594" max="14594" width="5.375" style="30" customWidth="1"/>
    <col min="14595" max="14595" width="7.125" style="30" customWidth="1"/>
    <col min="14596" max="14596" width="9"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625" style="30" customWidth="1"/>
    <col min="14606" max="14606" width="2.625" style="30" customWidth="1"/>
    <col min="14607" max="14607" width="5.625" style="30" customWidth="1"/>
    <col min="14608" max="14608" width="3.125" style="30" customWidth="1"/>
    <col min="14609" max="14609" width="10.625" style="30" customWidth="1"/>
    <col min="14610" max="14610" width="6.875" style="30" customWidth="1"/>
    <col min="14611" max="14848" width="3.125" style="30"/>
    <col min="14849" max="14849" width="3.625" style="30" customWidth="1"/>
    <col min="14850" max="14850" width="5.375" style="30" customWidth="1"/>
    <col min="14851" max="14851" width="7.125" style="30" customWidth="1"/>
    <col min="14852" max="14852" width="9"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625" style="30" customWidth="1"/>
    <col min="14862" max="14862" width="2.625" style="30" customWidth="1"/>
    <col min="14863" max="14863" width="5.625" style="30" customWidth="1"/>
    <col min="14864" max="14864" width="3.125" style="30" customWidth="1"/>
    <col min="14865" max="14865" width="10.625" style="30" customWidth="1"/>
    <col min="14866" max="14866" width="6.875" style="30" customWidth="1"/>
    <col min="14867" max="15104" width="3.125" style="30"/>
    <col min="15105" max="15105" width="3.625" style="30" customWidth="1"/>
    <col min="15106" max="15106" width="5.375" style="30" customWidth="1"/>
    <col min="15107" max="15107" width="7.125" style="30" customWidth="1"/>
    <col min="15108" max="15108" width="9"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625" style="30" customWidth="1"/>
    <col min="15118" max="15118" width="2.625" style="30" customWidth="1"/>
    <col min="15119" max="15119" width="5.625" style="30" customWidth="1"/>
    <col min="15120" max="15120" width="3.125" style="30" customWidth="1"/>
    <col min="15121" max="15121" width="10.625" style="30" customWidth="1"/>
    <col min="15122" max="15122" width="6.875" style="30" customWidth="1"/>
    <col min="15123" max="15360" width="3.125" style="30"/>
    <col min="15361" max="15361" width="3.625" style="30" customWidth="1"/>
    <col min="15362" max="15362" width="5.375" style="30" customWidth="1"/>
    <col min="15363" max="15363" width="7.125" style="30" customWidth="1"/>
    <col min="15364" max="15364" width="9"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625" style="30" customWidth="1"/>
    <col min="15374" max="15374" width="2.625" style="30" customWidth="1"/>
    <col min="15375" max="15375" width="5.625" style="30" customWidth="1"/>
    <col min="15376" max="15376" width="3.125" style="30" customWidth="1"/>
    <col min="15377" max="15377" width="10.625" style="30" customWidth="1"/>
    <col min="15378" max="15378" width="6.875" style="30" customWidth="1"/>
    <col min="15379" max="15616" width="3.125" style="30"/>
    <col min="15617" max="15617" width="3.625" style="30" customWidth="1"/>
    <col min="15618" max="15618" width="5.375" style="30" customWidth="1"/>
    <col min="15619" max="15619" width="7.125" style="30" customWidth="1"/>
    <col min="15620" max="15620" width="9"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625" style="30" customWidth="1"/>
    <col min="15630" max="15630" width="2.625" style="30" customWidth="1"/>
    <col min="15631" max="15631" width="5.625" style="30" customWidth="1"/>
    <col min="15632" max="15632" width="3.125" style="30" customWidth="1"/>
    <col min="15633" max="15633" width="10.625" style="30" customWidth="1"/>
    <col min="15634" max="15634" width="6.875" style="30" customWidth="1"/>
    <col min="15635" max="15872" width="3.125" style="30"/>
    <col min="15873" max="15873" width="3.625" style="30" customWidth="1"/>
    <col min="15874" max="15874" width="5.375" style="30" customWidth="1"/>
    <col min="15875" max="15875" width="7.125" style="30" customWidth="1"/>
    <col min="15876" max="15876" width="9"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625" style="30" customWidth="1"/>
    <col min="15886" max="15886" width="2.625" style="30" customWidth="1"/>
    <col min="15887" max="15887" width="5.625" style="30" customWidth="1"/>
    <col min="15888" max="15888" width="3.125" style="30" customWidth="1"/>
    <col min="15889" max="15889" width="10.625" style="30" customWidth="1"/>
    <col min="15890" max="15890" width="6.875" style="30" customWidth="1"/>
    <col min="15891" max="16128" width="3.125" style="30"/>
    <col min="16129" max="16129" width="3.625" style="30" customWidth="1"/>
    <col min="16130" max="16130" width="5.375" style="30" customWidth="1"/>
    <col min="16131" max="16131" width="7.125" style="30" customWidth="1"/>
    <col min="16132" max="16132" width="9"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625" style="30" customWidth="1"/>
    <col min="16142" max="16142" width="2.625" style="30" customWidth="1"/>
    <col min="16143" max="16143" width="5.625" style="30" customWidth="1"/>
    <col min="16144" max="16144" width="3.125" style="30" customWidth="1"/>
    <col min="16145" max="16145" width="10.625" style="30" customWidth="1"/>
    <col min="16146" max="16146" width="6.875" style="30" customWidth="1"/>
    <col min="16147" max="16384" width="3.125" style="30"/>
  </cols>
  <sheetData>
    <row r="1" spans="1:19" ht="18" customHeight="1">
      <c r="A1" s="26" t="s">
        <v>436</v>
      </c>
      <c r="B1" s="27"/>
      <c r="C1" s="27"/>
      <c r="D1" s="28"/>
      <c r="E1" s="29"/>
      <c r="F1" s="28"/>
      <c r="G1" s="28"/>
      <c r="H1" s="28"/>
      <c r="I1" s="28"/>
      <c r="J1" s="28"/>
      <c r="K1" s="28"/>
      <c r="L1" s="28"/>
      <c r="M1" s="28"/>
      <c r="N1" s="28"/>
      <c r="O1" s="159" t="s">
        <v>121</v>
      </c>
      <c r="P1" s="159"/>
      <c r="Q1" s="159"/>
      <c r="R1" s="159"/>
      <c r="S1" s="28"/>
    </row>
    <row r="2" spans="1:19" ht="13.5" customHeight="1">
      <c r="G2" s="31"/>
      <c r="K2" s="32" t="s">
        <v>0</v>
      </c>
      <c r="L2" s="160">
        <f>山口大学様式1_治験計画の概要!F1</f>
        <v>0</v>
      </c>
      <c r="M2" s="161"/>
      <c r="N2" s="161"/>
      <c r="O2" s="161"/>
      <c r="P2" s="161"/>
      <c r="Q2" s="161"/>
      <c r="R2" s="162"/>
    </row>
    <row r="3" spans="1:19" ht="13.5" customHeight="1">
      <c r="A3" s="33"/>
      <c r="B3" s="34"/>
      <c r="C3" s="34"/>
      <c r="D3" s="34"/>
      <c r="E3" s="34"/>
      <c r="F3" s="34"/>
      <c r="G3" s="34"/>
      <c r="K3" s="163" t="s">
        <v>122</v>
      </c>
      <c r="L3" s="160" t="s">
        <v>424</v>
      </c>
      <c r="M3" s="161"/>
      <c r="N3" s="161"/>
      <c r="O3" s="161"/>
      <c r="P3" s="161"/>
      <c r="Q3" s="161"/>
      <c r="R3" s="162"/>
      <c r="S3" s="35"/>
    </row>
    <row r="4" spans="1:19" ht="13.5" customHeight="1">
      <c r="B4" s="34"/>
      <c r="C4" s="34"/>
      <c r="D4" s="34"/>
      <c r="K4" s="163"/>
      <c r="L4" s="160" t="s">
        <v>123</v>
      </c>
      <c r="M4" s="161"/>
      <c r="N4" s="161"/>
      <c r="O4" s="161"/>
      <c r="P4" s="161"/>
      <c r="Q4" s="161"/>
      <c r="R4" s="162"/>
    </row>
    <row r="5" spans="1:19" ht="13.5" customHeight="1">
      <c r="K5" s="163"/>
      <c r="L5" s="160" t="s">
        <v>124</v>
      </c>
      <c r="M5" s="161"/>
      <c r="N5" s="161"/>
      <c r="O5" s="161"/>
      <c r="P5" s="161"/>
      <c r="Q5" s="161"/>
      <c r="R5" s="162"/>
    </row>
    <row r="6" spans="1:19" ht="13.5" customHeight="1">
      <c r="K6" s="36"/>
      <c r="L6" s="37"/>
      <c r="M6" s="37"/>
      <c r="N6" s="37"/>
      <c r="O6" s="37"/>
      <c r="P6" s="37"/>
      <c r="Q6" s="37"/>
      <c r="R6" s="37"/>
    </row>
    <row r="7" spans="1:19" ht="24.75" customHeight="1">
      <c r="A7" s="164" t="s">
        <v>423</v>
      </c>
      <c r="B7" s="164"/>
      <c r="C7" s="164"/>
      <c r="D7" s="164"/>
      <c r="E7" s="164"/>
      <c r="F7" s="164"/>
      <c r="G7" s="164"/>
      <c r="H7" s="164"/>
      <c r="I7" s="164"/>
      <c r="J7" s="164"/>
      <c r="K7" s="164"/>
      <c r="L7" s="164"/>
      <c r="M7" s="164"/>
      <c r="N7" s="164"/>
      <c r="O7" s="164"/>
      <c r="P7" s="164"/>
      <c r="Q7" s="164"/>
      <c r="R7" s="164"/>
    </row>
    <row r="8" spans="1:19" ht="9" customHeight="1">
      <c r="A8" s="38"/>
      <c r="B8" s="38"/>
      <c r="C8" s="38"/>
      <c r="D8" s="38"/>
      <c r="E8" s="38"/>
      <c r="F8" s="38"/>
      <c r="G8" s="38"/>
      <c r="H8" s="38"/>
      <c r="I8" s="38"/>
      <c r="J8" s="38"/>
      <c r="K8" s="38"/>
      <c r="L8" s="38"/>
      <c r="M8" s="38"/>
      <c r="N8" s="38"/>
      <c r="O8" s="38"/>
      <c r="P8" s="38"/>
      <c r="Q8" s="38"/>
      <c r="R8" s="38"/>
    </row>
    <row r="9" spans="1:19" ht="18.75" customHeight="1">
      <c r="A9" s="39" t="s">
        <v>125</v>
      </c>
      <c r="B9" s="39"/>
      <c r="C9" s="39"/>
    </row>
    <row r="10" spans="1:19" ht="62.25" customHeight="1">
      <c r="A10" s="25"/>
      <c r="B10" s="157" t="s">
        <v>126</v>
      </c>
      <c r="C10" s="157"/>
      <c r="D10" s="157"/>
      <c r="E10" s="40" t="s">
        <v>127</v>
      </c>
      <c r="F10" s="165" t="s">
        <v>128</v>
      </c>
      <c r="G10" s="165"/>
      <c r="H10" s="165" t="s">
        <v>129</v>
      </c>
      <c r="I10" s="165"/>
      <c r="J10" s="165" t="s">
        <v>130</v>
      </c>
      <c r="K10" s="165"/>
      <c r="L10" s="165" t="s">
        <v>131</v>
      </c>
      <c r="M10" s="165"/>
      <c r="N10" s="165"/>
      <c r="O10" s="165"/>
      <c r="P10" s="165" t="s">
        <v>132</v>
      </c>
      <c r="Q10" s="165"/>
      <c r="R10" s="40" t="s">
        <v>133</v>
      </c>
    </row>
    <row r="11" spans="1:19" ht="21" customHeight="1">
      <c r="A11" s="25" t="s">
        <v>134</v>
      </c>
      <c r="B11" s="156" t="s">
        <v>135</v>
      </c>
      <c r="C11" s="156"/>
      <c r="D11" s="156"/>
      <c r="E11" s="25">
        <v>2</v>
      </c>
      <c r="F11" s="41"/>
      <c r="G11" s="25" t="s">
        <v>136</v>
      </c>
      <c r="H11" s="41"/>
      <c r="I11" s="25" t="s">
        <v>137</v>
      </c>
      <c r="J11" s="41"/>
      <c r="K11" s="25" t="s">
        <v>138</v>
      </c>
      <c r="L11" s="166"/>
      <c r="M11" s="166"/>
      <c r="N11" s="166"/>
      <c r="O11" s="166"/>
      <c r="P11" s="166"/>
      <c r="Q11" s="166"/>
      <c r="R11" s="42" t="str">
        <f>IF(F11="○",2,IF(H11="○",6,IF(J11="○",10,"")))</f>
        <v/>
      </c>
    </row>
    <row r="12" spans="1:19" ht="21" customHeight="1">
      <c r="A12" s="25" t="s">
        <v>139</v>
      </c>
      <c r="B12" s="156" t="s">
        <v>140</v>
      </c>
      <c r="C12" s="156"/>
      <c r="D12" s="156"/>
      <c r="E12" s="25">
        <v>1</v>
      </c>
      <c r="F12" s="41"/>
      <c r="G12" s="25" t="s">
        <v>141</v>
      </c>
      <c r="H12" s="41"/>
      <c r="I12" s="25" t="s">
        <v>142</v>
      </c>
      <c r="J12" s="166"/>
      <c r="K12" s="166"/>
      <c r="L12" s="166"/>
      <c r="M12" s="166"/>
      <c r="N12" s="166"/>
      <c r="O12" s="166"/>
      <c r="P12" s="166"/>
      <c r="Q12" s="166"/>
      <c r="R12" s="42" t="str">
        <f>IF(F12="○",1,IF(H12="○",3,IF(J12="○",5,"")))</f>
        <v/>
      </c>
    </row>
    <row r="13" spans="1:19" ht="36" customHeight="1">
      <c r="A13" s="25" t="s">
        <v>143</v>
      </c>
      <c r="B13" s="156" t="s">
        <v>144</v>
      </c>
      <c r="C13" s="156"/>
      <c r="D13" s="156"/>
      <c r="E13" s="25">
        <v>1</v>
      </c>
      <c r="F13" s="41"/>
      <c r="G13" s="21" t="s">
        <v>145</v>
      </c>
      <c r="H13" s="41"/>
      <c r="I13" s="21" t="s">
        <v>146</v>
      </c>
      <c r="J13" s="41"/>
      <c r="K13" s="25" t="s">
        <v>147</v>
      </c>
      <c r="L13" s="166"/>
      <c r="M13" s="166"/>
      <c r="N13" s="166"/>
      <c r="O13" s="166"/>
      <c r="P13" s="166"/>
      <c r="Q13" s="166"/>
      <c r="R13" s="42" t="str">
        <f>IF(F13="○",1,IF(H13="○",3,IF(J13="○",5,"")))</f>
        <v/>
      </c>
    </row>
    <row r="14" spans="1:19" ht="21" customHeight="1">
      <c r="A14" s="25" t="s">
        <v>148</v>
      </c>
      <c r="B14" s="156" t="s">
        <v>149</v>
      </c>
      <c r="C14" s="156"/>
      <c r="D14" s="156"/>
      <c r="E14" s="25">
        <v>3</v>
      </c>
      <c r="F14" s="41"/>
      <c r="G14" s="25" t="s">
        <v>150</v>
      </c>
      <c r="H14" s="41"/>
      <c r="I14" s="25" t="s">
        <v>151</v>
      </c>
      <c r="J14" s="166"/>
      <c r="K14" s="166"/>
      <c r="L14" s="166"/>
      <c r="M14" s="166"/>
      <c r="N14" s="166"/>
      <c r="O14" s="166"/>
      <c r="P14" s="166"/>
      <c r="Q14" s="166"/>
      <c r="R14" s="42" t="str">
        <f>IF(F14="○",3,IF(H14="○",9,""))</f>
        <v/>
      </c>
    </row>
    <row r="15" spans="1:19" ht="21" customHeight="1">
      <c r="A15" s="25" t="s">
        <v>152</v>
      </c>
      <c r="B15" s="156" t="s">
        <v>153</v>
      </c>
      <c r="C15" s="156"/>
      <c r="D15" s="156"/>
      <c r="E15" s="25">
        <v>2</v>
      </c>
      <c r="F15" s="41"/>
      <c r="G15" s="25" t="s">
        <v>154</v>
      </c>
      <c r="H15" s="41"/>
      <c r="I15" s="25" t="s">
        <v>155</v>
      </c>
      <c r="J15" s="41"/>
      <c r="K15" s="25" t="s">
        <v>156</v>
      </c>
      <c r="L15" s="157"/>
      <c r="M15" s="157"/>
      <c r="N15" s="157"/>
      <c r="O15" s="157"/>
      <c r="P15" s="157"/>
      <c r="Q15" s="157"/>
      <c r="R15" s="42" t="str">
        <f>IF(F15="○",2,IF(H15="○",6,IF(J15="○",10,"")))</f>
        <v/>
      </c>
    </row>
    <row r="16" spans="1:19" ht="21" customHeight="1">
      <c r="A16" s="25" t="s">
        <v>157</v>
      </c>
      <c r="B16" s="156" t="s">
        <v>158</v>
      </c>
      <c r="C16" s="156"/>
      <c r="D16" s="156"/>
      <c r="E16" s="25">
        <v>5</v>
      </c>
      <c r="F16" s="41"/>
      <c r="G16" s="25" t="s">
        <v>159</v>
      </c>
      <c r="H16" s="166"/>
      <c r="I16" s="166"/>
      <c r="J16" s="166"/>
      <c r="K16" s="166"/>
      <c r="L16" s="166"/>
      <c r="M16" s="166"/>
      <c r="N16" s="166"/>
      <c r="O16" s="166"/>
      <c r="P16" s="166"/>
      <c r="Q16" s="166"/>
      <c r="R16" s="42" t="str">
        <f>IF(F16="○",5,"")</f>
        <v/>
      </c>
    </row>
    <row r="17" spans="1:18" ht="36" customHeight="1">
      <c r="A17" s="25" t="s">
        <v>160</v>
      </c>
      <c r="B17" s="156" t="s">
        <v>161</v>
      </c>
      <c r="C17" s="156"/>
      <c r="D17" s="156"/>
      <c r="E17" s="25">
        <v>1</v>
      </c>
      <c r="F17" s="41"/>
      <c r="G17" s="21" t="s">
        <v>162</v>
      </c>
      <c r="H17" s="41"/>
      <c r="I17" s="21" t="s">
        <v>163</v>
      </c>
      <c r="J17" s="41"/>
      <c r="K17" s="25" t="s">
        <v>164</v>
      </c>
      <c r="L17" s="166"/>
      <c r="M17" s="166"/>
      <c r="N17" s="166"/>
      <c r="O17" s="166"/>
      <c r="P17" s="166"/>
      <c r="Q17" s="166"/>
      <c r="R17" s="42" t="str">
        <f>IF(F17="○",1,IF(H17="○",3,IF(J17="○",5,"")))</f>
        <v/>
      </c>
    </row>
    <row r="18" spans="1:18" ht="21" customHeight="1">
      <c r="A18" s="25" t="s">
        <v>165</v>
      </c>
      <c r="B18" s="156" t="s">
        <v>166</v>
      </c>
      <c r="C18" s="156"/>
      <c r="D18" s="156"/>
      <c r="E18" s="25">
        <v>1</v>
      </c>
      <c r="F18" s="41"/>
      <c r="G18" s="25" t="s">
        <v>167</v>
      </c>
      <c r="H18" s="41"/>
      <c r="I18" s="25" t="s">
        <v>168</v>
      </c>
      <c r="J18" s="41"/>
      <c r="K18" s="25" t="s">
        <v>169</v>
      </c>
      <c r="L18" s="166"/>
      <c r="M18" s="166"/>
      <c r="N18" s="166"/>
      <c r="O18" s="166"/>
      <c r="P18" s="166"/>
      <c r="Q18" s="166"/>
      <c r="R18" s="42" t="str">
        <f>IF(F18="○",1,IF(H18="○",3,IF(J18="○",5,"")))</f>
        <v/>
      </c>
    </row>
    <row r="19" spans="1:18" ht="32.25" customHeight="1">
      <c r="A19" s="157" t="s">
        <v>170</v>
      </c>
      <c r="B19" s="156" t="s">
        <v>433</v>
      </c>
      <c r="C19" s="156"/>
      <c r="D19" s="156"/>
      <c r="E19" s="157">
        <v>2</v>
      </c>
      <c r="F19" s="169"/>
      <c r="G19" s="157" t="s">
        <v>171</v>
      </c>
      <c r="H19" s="169"/>
      <c r="I19" s="157" t="s">
        <v>172</v>
      </c>
      <c r="J19" s="169"/>
      <c r="K19" s="170" t="s">
        <v>173</v>
      </c>
      <c r="L19" s="171" t="s">
        <v>174</v>
      </c>
      <c r="M19" s="171"/>
      <c r="N19" s="171"/>
      <c r="O19" s="171"/>
      <c r="P19" s="171"/>
      <c r="Q19" s="171"/>
      <c r="R19" s="167" t="str">
        <f>IF(F19="○",2,IF(H19="○",6,IF(J19="○",10,"")))</f>
        <v/>
      </c>
    </row>
    <row r="20" spans="1:18" ht="14.25" customHeight="1">
      <c r="A20" s="157"/>
      <c r="B20" s="156"/>
      <c r="C20" s="156"/>
      <c r="D20" s="156"/>
      <c r="E20" s="157"/>
      <c r="F20" s="169"/>
      <c r="G20" s="157"/>
      <c r="H20" s="169"/>
      <c r="I20" s="157"/>
      <c r="J20" s="169"/>
      <c r="K20" s="170"/>
      <c r="L20" s="43" t="s">
        <v>175</v>
      </c>
      <c r="M20" s="44"/>
      <c r="N20" s="45"/>
      <c r="O20" s="46" t="s">
        <v>176</v>
      </c>
      <c r="P20" s="45"/>
      <c r="Q20" s="47"/>
      <c r="R20" s="168"/>
    </row>
    <row r="21" spans="1:18" ht="51" customHeight="1">
      <c r="A21" s="25" t="s">
        <v>177</v>
      </c>
      <c r="B21" s="156" t="s">
        <v>178</v>
      </c>
      <c r="C21" s="156"/>
      <c r="D21" s="156"/>
      <c r="E21" s="25">
        <v>1</v>
      </c>
      <c r="F21" s="41"/>
      <c r="G21" s="25" t="s">
        <v>179</v>
      </c>
      <c r="H21" s="41"/>
      <c r="I21" s="48" t="s">
        <v>180</v>
      </c>
      <c r="J21" s="41"/>
      <c r="K21" s="49" t="s">
        <v>181</v>
      </c>
      <c r="L21" s="166"/>
      <c r="M21" s="166"/>
      <c r="N21" s="166"/>
      <c r="O21" s="166"/>
      <c r="P21" s="166"/>
      <c r="Q21" s="166"/>
      <c r="R21" s="42" t="str">
        <f>IF(F21="○",1,IF(H21="○",3,IF(J21="○",5,"")))</f>
        <v/>
      </c>
    </row>
    <row r="22" spans="1:18" ht="33" customHeight="1">
      <c r="A22" s="25" t="s">
        <v>182</v>
      </c>
      <c r="B22" s="172" t="s">
        <v>183</v>
      </c>
      <c r="C22" s="172"/>
      <c r="D22" s="172"/>
      <c r="E22" s="25">
        <v>1</v>
      </c>
      <c r="F22" s="41"/>
      <c r="G22" s="25" t="s">
        <v>184</v>
      </c>
      <c r="H22" s="41"/>
      <c r="I22" s="25" t="s">
        <v>185</v>
      </c>
      <c r="J22" s="41"/>
      <c r="K22" s="25" t="s">
        <v>186</v>
      </c>
      <c r="L22" s="166"/>
      <c r="M22" s="166"/>
      <c r="N22" s="166"/>
      <c r="O22" s="166"/>
      <c r="P22" s="166"/>
      <c r="Q22" s="166"/>
      <c r="R22" s="42" t="str">
        <f>IF(F22="○",1,IF(H22="○",3,IF(J22="○",5,"")))</f>
        <v/>
      </c>
    </row>
    <row r="23" spans="1:18" ht="21" customHeight="1">
      <c r="A23" s="25" t="s">
        <v>187</v>
      </c>
      <c r="B23" s="156" t="s">
        <v>434</v>
      </c>
      <c r="C23" s="156"/>
      <c r="D23" s="156"/>
      <c r="E23" s="25">
        <v>3</v>
      </c>
      <c r="F23" s="41"/>
      <c r="G23" s="25" t="s">
        <v>188</v>
      </c>
      <c r="H23" s="41"/>
      <c r="I23" s="25" t="s">
        <v>189</v>
      </c>
      <c r="J23" s="41"/>
      <c r="K23" s="25" t="s">
        <v>190</v>
      </c>
      <c r="L23" s="41"/>
      <c r="M23" s="173" t="s">
        <v>191</v>
      </c>
      <c r="N23" s="174"/>
      <c r="O23" s="175"/>
      <c r="P23" s="41"/>
      <c r="Q23" s="25" t="s">
        <v>192</v>
      </c>
      <c r="R23" s="42" t="str">
        <f>IF(F23="○",3,IF(H23="○",9,IF(J23="○",15,IF(L23="○",30,IF(P23="○",45,"")))))</f>
        <v/>
      </c>
    </row>
    <row r="24" spans="1:18" ht="21" customHeight="1">
      <c r="A24" s="25" t="s">
        <v>193</v>
      </c>
      <c r="B24" s="156" t="s">
        <v>194</v>
      </c>
      <c r="C24" s="156"/>
      <c r="D24" s="156"/>
      <c r="E24" s="25">
        <v>1</v>
      </c>
      <c r="F24" s="41"/>
      <c r="G24" s="25" t="s">
        <v>188</v>
      </c>
      <c r="H24" s="41"/>
      <c r="I24" s="25" t="s">
        <v>189</v>
      </c>
      <c r="J24" s="41"/>
      <c r="K24" s="25" t="s">
        <v>195</v>
      </c>
      <c r="L24" s="166"/>
      <c r="M24" s="166"/>
      <c r="N24" s="166"/>
      <c r="O24" s="166"/>
      <c r="P24" s="166"/>
      <c r="Q24" s="166"/>
      <c r="R24" s="42" t="str">
        <f>IF(F24="○",1,IF(H24="○",3,IF(J24="○",5,"")))</f>
        <v/>
      </c>
    </row>
    <row r="25" spans="1:18" ht="48" customHeight="1">
      <c r="A25" s="25" t="s">
        <v>196</v>
      </c>
      <c r="B25" s="172" t="s">
        <v>197</v>
      </c>
      <c r="C25" s="172"/>
      <c r="D25" s="172"/>
      <c r="E25" s="25">
        <v>1</v>
      </c>
      <c r="F25" s="41"/>
      <c r="G25" s="25" t="s">
        <v>198</v>
      </c>
      <c r="H25" s="41"/>
      <c r="I25" s="25" t="s">
        <v>199</v>
      </c>
      <c r="J25" s="41"/>
      <c r="K25" s="25" t="s">
        <v>200</v>
      </c>
      <c r="L25" s="166"/>
      <c r="M25" s="166"/>
      <c r="N25" s="166"/>
      <c r="O25" s="166"/>
      <c r="P25" s="166"/>
      <c r="Q25" s="166"/>
      <c r="R25" s="42" t="str">
        <f>IF(F25="○",1,IF(H25="○",3,IF(J25="○",5,"")))</f>
        <v/>
      </c>
    </row>
    <row r="26" spans="1:18" ht="35.25" customHeight="1">
      <c r="A26" s="25" t="s">
        <v>201</v>
      </c>
      <c r="B26" s="172" t="s">
        <v>202</v>
      </c>
      <c r="C26" s="172"/>
      <c r="D26" s="172"/>
      <c r="E26" s="25">
        <v>2</v>
      </c>
      <c r="F26" s="41"/>
      <c r="G26" s="21" t="s">
        <v>203</v>
      </c>
      <c r="H26" s="41"/>
      <c r="I26" s="21" t="s">
        <v>204</v>
      </c>
      <c r="J26" s="41"/>
      <c r="K26" s="21" t="s">
        <v>205</v>
      </c>
      <c r="L26" s="41"/>
      <c r="M26" s="176" t="s">
        <v>206</v>
      </c>
      <c r="N26" s="177"/>
      <c r="O26" s="178"/>
      <c r="P26" s="166"/>
      <c r="Q26" s="166"/>
      <c r="R26" s="42" t="str">
        <f>IF(F26="○",2,IF(H26="○",6,IF(J26="○",10,IF(L26="○",20,""))))</f>
        <v/>
      </c>
    </row>
    <row r="27" spans="1:18" ht="34.5" customHeight="1">
      <c r="A27" s="25" t="s">
        <v>207</v>
      </c>
      <c r="B27" s="172" t="s">
        <v>208</v>
      </c>
      <c r="C27" s="172"/>
      <c r="D27" s="172"/>
      <c r="E27" s="25">
        <v>2</v>
      </c>
      <c r="F27" s="50"/>
      <c r="G27" s="25" t="s">
        <v>209</v>
      </c>
      <c r="H27" s="166"/>
      <c r="I27" s="166"/>
      <c r="J27" s="166"/>
      <c r="K27" s="166"/>
      <c r="L27" s="166"/>
      <c r="M27" s="166"/>
      <c r="N27" s="166"/>
      <c r="O27" s="166"/>
      <c r="P27" s="166"/>
      <c r="Q27" s="166"/>
      <c r="R27" s="42" t="str">
        <f>IF(F27=0,"",F27*2)</f>
        <v/>
      </c>
    </row>
    <row r="28" spans="1:18" ht="21" customHeight="1">
      <c r="A28" s="25" t="s">
        <v>210</v>
      </c>
      <c r="B28" s="156" t="s">
        <v>211</v>
      </c>
      <c r="C28" s="156"/>
      <c r="D28" s="156"/>
      <c r="E28" s="25">
        <v>5</v>
      </c>
      <c r="F28" s="50"/>
      <c r="G28" s="25" t="s">
        <v>209</v>
      </c>
      <c r="H28" s="166"/>
      <c r="I28" s="166"/>
      <c r="J28" s="166"/>
      <c r="K28" s="166"/>
      <c r="L28" s="166"/>
      <c r="M28" s="166"/>
      <c r="N28" s="166"/>
      <c r="O28" s="166"/>
      <c r="P28" s="166"/>
      <c r="Q28" s="166"/>
      <c r="R28" s="42" t="str">
        <f>IF(F28=0,"",5*F28)</f>
        <v/>
      </c>
    </row>
    <row r="29" spans="1:18" ht="21" customHeight="1">
      <c r="A29" s="25" t="s">
        <v>212</v>
      </c>
      <c r="B29" s="156" t="s">
        <v>213</v>
      </c>
      <c r="C29" s="156"/>
      <c r="D29" s="156"/>
      <c r="E29" s="25">
        <v>7</v>
      </c>
      <c r="F29" s="41"/>
      <c r="G29" s="25" t="s">
        <v>214</v>
      </c>
      <c r="H29" s="166"/>
      <c r="I29" s="166"/>
      <c r="J29" s="166"/>
      <c r="K29" s="166"/>
      <c r="L29" s="166"/>
      <c r="M29" s="166"/>
      <c r="N29" s="166"/>
      <c r="O29" s="166"/>
      <c r="P29" s="166"/>
      <c r="Q29" s="166"/>
      <c r="R29" s="42" t="str">
        <f>IF(F29="○",7,"")</f>
        <v/>
      </c>
    </row>
    <row r="30" spans="1:18" ht="36.75" customHeight="1">
      <c r="A30" s="25" t="s">
        <v>215</v>
      </c>
      <c r="B30" s="172" t="s">
        <v>216</v>
      </c>
      <c r="C30" s="172"/>
      <c r="D30" s="172"/>
      <c r="E30" s="25">
        <v>5</v>
      </c>
      <c r="F30" s="41"/>
      <c r="G30" s="25" t="s">
        <v>217</v>
      </c>
      <c r="H30" s="41"/>
      <c r="I30" s="25" t="s">
        <v>218</v>
      </c>
      <c r="J30" s="41"/>
      <c r="K30" s="25" t="s">
        <v>219</v>
      </c>
      <c r="L30" s="166"/>
      <c r="M30" s="166"/>
      <c r="N30" s="166"/>
      <c r="O30" s="166"/>
      <c r="P30" s="166"/>
      <c r="Q30" s="166"/>
      <c r="R30" s="42" t="str">
        <f>IF(F30="○",5,IF(H30="○",15,IF(J30="○",25,"")))</f>
        <v/>
      </c>
    </row>
    <row r="31" spans="1:18" ht="36.75" customHeight="1">
      <c r="A31" s="25" t="s">
        <v>220</v>
      </c>
      <c r="B31" s="172" t="s">
        <v>221</v>
      </c>
      <c r="C31" s="172"/>
      <c r="D31" s="172"/>
      <c r="E31" s="25" t="s">
        <v>222</v>
      </c>
      <c r="F31" s="50"/>
      <c r="G31" s="51" t="s">
        <v>223</v>
      </c>
      <c r="H31" s="180" t="s">
        <v>224</v>
      </c>
      <c r="I31" s="181"/>
      <c r="J31" s="181"/>
      <c r="K31" s="181"/>
      <c r="L31" s="181"/>
      <c r="M31" s="181"/>
      <c r="N31" s="181"/>
      <c r="O31" s="181"/>
      <c r="P31" s="181"/>
      <c r="Q31" s="182"/>
      <c r="R31" s="42"/>
    </row>
    <row r="32" spans="1:18" ht="36" customHeight="1">
      <c r="A32" s="183" t="s">
        <v>225</v>
      </c>
      <c r="B32" s="183"/>
      <c r="C32" s="183"/>
      <c r="D32" s="183"/>
      <c r="E32" s="184" t="s">
        <v>226</v>
      </c>
      <c r="F32" s="185"/>
      <c r="G32" s="185"/>
      <c r="H32" s="185"/>
      <c r="I32" s="185"/>
      <c r="J32" s="185"/>
      <c r="K32" s="185"/>
      <c r="L32" s="185"/>
      <c r="M32" s="185"/>
      <c r="N32" s="185"/>
      <c r="O32" s="185"/>
      <c r="P32" s="185"/>
      <c r="Q32" s="186"/>
      <c r="R32" s="25" t="str">
        <f>IF(SUM(R11:R31)=0,"",SUM(R11:R31))</f>
        <v/>
      </c>
    </row>
    <row r="33" spans="1:9" ht="8.25" customHeight="1"/>
    <row r="34" spans="1:9" ht="15" customHeight="1">
      <c r="B34" s="41"/>
      <c r="C34" s="33" t="s">
        <v>227</v>
      </c>
    </row>
    <row r="35" spans="1:9" ht="15" customHeight="1">
      <c r="A35" s="30" t="s">
        <v>228</v>
      </c>
      <c r="B35" s="50"/>
      <c r="C35" s="33" t="s">
        <v>312</v>
      </c>
    </row>
    <row r="36" spans="1:9" ht="6.75" customHeight="1">
      <c r="B36" s="33"/>
      <c r="C36" s="33"/>
    </row>
    <row r="37" spans="1:9">
      <c r="A37" s="30" t="s">
        <v>229</v>
      </c>
      <c r="B37" s="33" t="s">
        <v>230</v>
      </c>
      <c r="C37" s="33"/>
    </row>
    <row r="38" spans="1:9">
      <c r="B38" s="39" t="s">
        <v>231</v>
      </c>
      <c r="C38" s="33"/>
    </row>
    <row r="39" spans="1:9" ht="13.5" customHeight="1">
      <c r="B39" s="39" t="s">
        <v>232</v>
      </c>
      <c r="C39" s="39"/>
      <c r="H39" s="33" t="s">
        <v>233</v>
      </c>
    </row>
    <row r="40" spans="1:9" ht="13.5" customHeight="1">
      <c r="B40" s="33"/>
      <c r="C40" s="33"/>
      <c r="H40" s="33" t="s">
        <v>234</v>
      </c>
    </row>
    <row r="41" spans="1:9" ht="13.5" customHeight="1">
      <c r="C41" s="33"/>
      <c r="H41" s="33" t="s">
        <v>235</v>
      </c>
    </row>
    <row r="42" spans="1:9" ht="9" customHeight="1">
      <c r="C42" s="33"/>
      <c r="I42" s="179" t="s">
        <v>236</v>
      </c>
    </row>
    <row r="43" spans="1:9" ht="9" customHeight="1">
      <c r="I43" s="179"/>
    </row>
    <row r="44" spans="1:9">
      <c r="A44" s="30" t="s">
        <v>237</v>
      </c>
      <c r="B44" s="33" t="s">
        <v>238</v>
      </c>
    </row>
    <row r="45" spans="1:9">
      <c r="A45" s="30" t="s">
        <v>239</v>
      </c>
      <c r="B45" s="33" t="s">
        <v>240</v>
      </c>
    </row>
    <row r="46" spans="1:9">
      <c r="A46" s="30" t="s">
        <v>428</v>
      </c>
      <c r="B46" s="126" t="s">
        <v>429</v>
      </c>
    </row>
    <row r="47" spans="1:9">
      <c r="B47" s="126" t="s">
        <v>430</v>
      </c>
    </row>
    <row r="48" spans="1:9">
      <c r="B48" s="126" t="s">
        <v>431</v>
      </c>
    </row>
  </sheetData>
  <mergeCells count="86">
    <mergeCell ref="I42:I43"/>
    <mergeCell ref="B30:D30"/>
    <mergeCell ref="L30:O30"/>
    <mergeCell ref="P30:Q30"/>
    <mergeCell ref="B31:D31"/>
    <mergeCell ref="H31:Q31"/>
    <mergeCell ref="A32:D32"/>
    <mergeCell ref="E32:Q32"/>
    <mergeCell ref="B27:D27"/>
    <mergeCell ref="H27:Q27"/>
    <mergeCell ref="B28:D28"/>
    <mergeCell ref="H28:Q28"/>
    <mergeCell ref="B29:D29"/>
    <mergeCell ref="H29:I29"/>
    <mergeCell ref="J29:K29"/>
    <mergeCell ref="L29:O29"/>
    <mergeCell ref="P29:Q29"/>
    <mergeCell ref="B25:D25"/>
    <mergeCell ref="L25:O25"/>
    <mergeCell ref="P25:Q25"/>
    <mergeCell ref="B26:D26"/>
    <mergeCell ref="M26:O26"/>
    <mergeCell ref="P26:Q26"/>
    <mergeCell ref="B24:D24"/>
    <mergeCell ref="L24:O24"/>
    <mergeCell ref="P24:Q24"/>
    <mergeCell ref="I19:I20"/>
    <mergeCell ref="J19:J20"/>
    <mergeCell ref="K19:K20"/>
    <mergeCell ref="L19:Q19"/>
    <mergeCell ref="B22:D22"/>
    <mergeCell ref="L22:O22"/>
    <mergeCell ref="P22:Q22"/>
    <mergeCell ref="B23:D23"/>
    <mergeCell ref="M23:O23"/>
    <mergeCell ref="R19:R20"/>
    <mergeCell ref="B21:D21"/>
    <mergeCell ref="L21:O21"/>
    <mergeCell ref="P21:Q21"/>
    <mergeCell ref="A19:A20"/>
    <mergeCell ref="B19:D20"/>
    <mergeCell ref="E19:E20"/>
    <mergeCell ref="F19:F20"/>
    <mergeCell ref="G19:G20"/>
    <mergeCell ref="H19:H20"/>
    <mergeCell ref="B17:D17"/>
    <mergeCell ref="L17:O17"/>
    <mergeCell ref="P17:Q17"/>
    <mergeCell ref="B18:D18"/>
    <mergeCell ref="L18:O18"/>
    <mergeCell ref="P18:Q18"/>
    <mergeCell ref="B15:D15"/>
    <mergeCell ref="L15:O15"/>
    <mergeCell ref="P15:Q15"/>
    <mergeCell ref="B16:D16"/>
    <mergeCell ref="H16:I16"/>
    <mergeCell ref="J16:K16"/>
    <mergeCell ref="L16:O16"/>
    <mergeCell ref="P16:Q16"/>
    <mergeCell ref="B13:D13"/>
    <mergeCell ref="L13:O13"/>
    <mergeCell ref="P13:Q13"/>
    <mergeCell ref="B14:D14"/>
    <mergeCell ref="J14:K14"/>
    <mergeCell ref="L14:O14"/>
    <mergeCell ref="P14:Q14"/>
    <mergeCell ref="B11:D11"/>
    <mergeCell ref="L11:O11"/>
    <mergeCell ref="P11:Q11"/>
    <mergeCell ref="B12:D12"/>
    <mergeCell ref="J12:K12"/>
    <mergeCell ref="L12:O12"/>
    <mergeCell ref="P12:Q12"/>
    <mergeCell ref="A7:R7"/>
    <mergeCell ref="B10:D10"/>
    <mergeCell ref="F10:G10"/>
    <mergeCell ref="H10:I10"/>
    <mergeCell ref="J10:K10"/>
    <mergeCell ref="L10:O10"/>
    <mergeCell ref="P10:Q10"/>
    <mergeCell ref="O1:R1"/>
    <mergeCell ref="L2:R2"/>
    <mergeCell ref="K3:K5"/>
    <mergeCell ref="L3:R3"/>
    <mergeCell ref="L4:R4"/>
    <mergeCell ref="L5:R5"/>
  </mergeCells>
  <phoneticPr fontId="3"/>
  <pageMargins left="0.7" right="0.7" top="0.75" bottom="0.75" header="0.3" footer="0.3"/>
  <pageSetup paperSize="9" scale="7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xr:uid="{00000000-0002-0000-0100-000000000000}">
          <x14:formula1>
            <xm:f>"○"</xm:f>
          </x14:formula1>
          <xm:sqref>WVR983051 JB11:JB30 SX11:SX30 ACT11:ACT30 AMP11:AMP30 AWL11:AWL30 BGH11:BGH30 BQD11:BQD30 BZZ11:BZZ30 CJV11:CJV30 CTR11:CTR30 DDN11:DDN30 DNJ11:DNJ30 DXF11:DXF30 EHB11:EHB30 EQX11:EQX30 FAT11:FAT30 FKP11:FKP30 FUL11:FUL30 GEH11:GEH30 GOD11:GOD30 GXZ11:GXZ30 HHV11:HHV30 HRR11:HRR30 IBN11:IBN30 ILJ11:ILJ30 IVF11:IVF30 JFB11:JFB30 JOX11:JOX30 JYT11:JYT30 KIP11:KIP30 KSL11:KSL30 LCH11:LCH30 LMD11:LMD30 LVZ11:LVZ30 MFV11:MFV30 MPR11:MPR30 MZN11:MZN30 NJJ11:NJJ30 NTF11:NTF30 ODB11:ODB30 OMX11:OMX30 OWT11:OWT30 PGP11:PGP30 PQL11:PQL30 QAH11:QAH30 QKD11:QKD30 QTZ11:QTZ30 RDV11:RDV30 RNR11:RNR30 RXN11:RXN30 SHJ11:SHJ30 SRF11:SRF30 TBB11:TBB30 TKX11:TKX30 TUT11:TUT30 UEP11:UEP30 UOL11:UOL30 UYH11:UYH30 VID11:VID30 VRZ11:VRZ30 WBV11:WBV30 WLR11:WLR30 WVN11:WVN30 F65547:F65566 JB65547:JB65566 SX65547:SX65566 ACT65547:ACT65566 AMP65547:AMP65566 AWL65547:AWL65566 BGH65547:BGH65566 BQD65547:BQD65566 BZZ65547:BZZ65566 CJV65547:CJV65566 CTR65547:CTR65566 DDN65547:DDN65566 DNJ65547:DNJ65566 DXF65547:DXF65566 EHB65547:EHB65566 EQX65547:EQX65566 FAT65547:FAT65566 FKP65547:FKP65566 FUL65547:FUL65566 GEH65547:GEH65566 GOD65547:GOD65566 GXZ65547:GXZ65566 HHV65547:HHV65566 HRR65547:HRR65566 IBN65547:IBN65566 ILJ65547:ILJ65566 IVF65547:IVF65566 JFB65547:JFB65566 JOX65547:JOX65566 JYT65547:JYT65566 KIP65547:KIP65566 KSL65547:KSL65566 LCH65547:LCH65566 LMD65547:LMD65566 LVZ65547:LVZ65566 MFV65547:MFV65566 MPR65547:MPR65566 MZN65547:MZN65566 NJJ65547:NJJ65566 NTF65547:NTF65566 ODB65547:ODB65566 OMX65547:OMX65566 OWT65547:OWT65566 PGP65547:PGP65566 PQL65547:PQL65566 QAH65547:QAH65566 QKD65547:QKD65566 QTZ65547:QTZ65566 RDV65547:RDV65566 RNR65547:RNR65566 RXN65547:RXN65566 SHJ65547:SHJ65566 SRF65547:SRF65566 TBB65547:TBB65566 TKX65547:TKX65566 TUT65547:TUT65566 UEP65547:UEP65566 UOL65547:UOL65566 UYH65547:UYH65566 VID65547:VID65566 VRZ65547:VRZ65566 WBV65547:WBV65566 WLR65547:WLR65566 WVN65547:WVN65566 F131083:F131102 JB131083:JB131102 SX131083:SX131102 ACT131083:ACT131102 AMP131083:AMP131102 AWL131083:AWL131102 BGH131083:BGH131102 BQD131083:BQD131102 BZZ131083:BZZ131102 CJV131083:CJV131102 CTR131083:CTR131102 DDN131083:DDN131102 DNJ131083:DNJ131102 DXF131083:DXF131102 EHB131083:EHB131102 EQX131083:EQX131102 FAT131083:FAT131102 FKP131083:FKP131102 FUL131083:FUL131102 GEH131083:GEH131102 GOD131083:GOD131102 GXZ131083:GXZ131102 HHV131083:HHV131102 HRR131083:HRR131102 IBN131083:IBN131102 ILJ131083:ILJ131102 IVF131083:IVF131102 JFB131083:JFB131102 JOX131083:JOX131102 JYT131083:JYT131102 KIP131083:KIP131102 KSL131083:KSL131102 LCH131083:LCH131102 LMD131083:LMD131102 LVZ131083:LVZ131102 MFV131083:MFV131102 MPR131083:MPR131102 MZN131083:MZN131102 NJJ131083:NJJ131102 NTF131083:NTF131102 ODB131083:ODB131102 OMX131083:OMX131102 OWT131083:OWT131102 PGP131083:PGP131102 PQL131083:PQL131102 QAH131083:QAH131102 QKD131083:QKD131102 QTZ131083:QTZ131102 RDV131083:RDV131102 RNR131083:RNR131102 RXN131083:RXN131102 SHJ131083:SHJ131102 SRF131083:SRF131102 TBB131083:TBB131102 TKX131083:TKX131102 TUT131083:TUT131102 UEP131083:UEP131102 UOL131083:UOL131102 UYH131083:UYH131102 VID131083:VID131102 VRZ131083:VRZ131102 WBV131083:WBV131102 WLR131083:WLR131102 WVN131083:WVN131102 F196619:F196638 JB196619:JB196638 SX196619:SX196638 ACT196619:ACT196638 AMP196619:AMP196638 AWL196619:AWL196638 BGH196619:BGH196638 BQD196619:BQD196638 BZZ196619:BZZ196638 CJV196619:CJV196638 CTR196619:CTR196638 DDN196619:DDN196638 DNJ196619:DNJ196638 DXF196619:DXF196638 EHB196619:EHB196638 EQX196619:EQX196638 FAT196619:FAT196638 FKP196619:FKP196638 FUL196619:FUL196638 GEH196619:GEH196638 GOD196619:GOD196638 GXZ196619:GXZ196638 HHV196619:HHV196638 HRR196619:HRR196638 IBN196619:IBN196638 ILJ196619:ILJ196638 IVF196619:IVF196638 JFB196619:JFB196638 JOX196619:JOX196638 JYT196619:JYT196638 KIP196619:KIP196638 KSL196619:KSL196638 LCH196619:LCH196638 LMD196619:LMD196638 LVZ196619:LVZ196638 MFV196619:MFV196638 MPR196619:MPR196638 MZN196619:MZN196638 NJJ196619:NJJ196638 NTF196619:NTF196638 ODB196619:ODB196638 OMX196619:OMX196638 OWT196619:OWT196638 PGP196619:PGP196638 PQL196619:PQL196638 QAH196619:QAH196638 QKD196619:QKD196638 QTZ196619:QTZ196638 RDV196619:RDV196638 RNR196619:RNR196638 RXN196619:RXN196638 SHJ196619:SHJ196638 SRF196619:SRF196638 TBB196619:TBB196638 TKX196619:TKX196638 TUT196619:TUT196638 UEP196619:UEP196638 UOL196619:UOL196638 UYH196619:UYH196638 VID196619:VID196638 VRZ196619:VRZ196638 WBV196619:WBV196638 WLR196619:WLR196638 WVN196619:WVN196638 F262155:F262174 JB262155:JB262174 SX262155:SX262174 ACT262155:ACT262174 AMP262155:AMP262174 AWL262155:AWL262174 BGH262155:BGH262174 BQD262155:BQD262174 BZZ262155:BZZ262174 CJV262155:CJV262174 CTR262155:CTR262174 DDN262155:DDN262174 DNJ262155:DNJ262174 DXF262155:DXF262174 EHB262155:EHB262174 EQX262155:EQX262174 FAT262155:FAT262174 FKP262155:FKP262174 FUL262155:FUL262174 GEH262155:GEH262174 GOD262155:GOD262174 GXZ262155:GXZ262174 HHV262155:HHV262174 HRR262155:HRR262174 IBN262155:IBN262174 ILJ262155:ILJ262174 IVF262155:IVF262174 JFB262155:JFB262174 JOX262155:JOX262174 JYT262155:JYT262174 KIP262155:KIP262174 KSL262155:KSL262174 LCH262155:LCH262174 LMD262155:LMD262174 LVZ262155:LVZ262174 MFV262155:MFV262174 MPR262155:MPR262174 MZN262155:MZN262174 NJJ262155:NJJ262174 NTF262155:NTF262174 ODB262155:ODB262174 OMX262155:OMX262174 OWT262155:OWT262174 PGP262155:PGP262174 PQL262155:PQL262174 QAH262155:QAH262174 QKD262155:QKD262174 QTZ262155:QTZ262174 RDV262155:RDV262174 RNR262155:RNR262174 RXN262155:RXN262174 SHJ262155:SHJ262174 SRF262155:SRF262174 TBB262155:TBB262174 TKX262155:TKX262174 TUT262155:TUT262174 UEP262155:UEP262174 UOL262155:UOL262174 UYH262155:UYH262174 VID262155:VID262174 VRZ262155:VRZ262174 WBV262155:WBV262174 WLR262155:WLR262174 WVN262155:WVN262174 F327691:F327710 JB327691:JB327710 SX327691:SX327710 ACT327691:ACT327710 AMP327691:AMP327710 AWL327691:AWL327710 BGH327691:BGH327710 BQD327691:BQD327710 BZZ327691:BZZ327710 CJV327691:CJV327710 CTR327691:CTR327710 DDN327691:DDN327710 DNJ327691:DNJ327710 DXF327691:DXF327710 EHB327691:EHB327710 EQX327691:EQX327710 FAT327691:FAT327710 FKP327691:FKP327710 FUL327691:FUL327710 GEH327691:GEH327710 GOD327691:GOD327710 GXZ327691:GXZ327710 HHV327691:HHV327710 HRR327691:HRR327710 IBN327691:IBN327710 ILJ327691:ILJ327710 IVF327691:IVF327710 JFB327691:JFB327710 JOX327691:JOX327710 JYT327691:JYT327710 KIP327691:KIP327710 KSL327691:KSL327710 LCH327691:LCH327710 LMD327691:LMD327710 LVZ327691:LVZ327710 MFV327691:MFV327710 MPR327691:MPR327710 MZN327691:MZN327710 NJJ327691:NJJ327710 NTF327691:NTF327710 ODB327691:ODB327710 OMX327691:OMX327710 OWT327691:OWT327710 PGP327691:PGP327710 PQL327691:PQL327710 QAH327691:QAH327710 QKD327691:QKD327710 QTZ327691:QTZ327710 RDV327691:RDV327710 RNR327691:RNR327710 RXN327691:RXN327710 SHJ327691:SHJ327710 SRF327691:SRF327710 TBB327691:TBB327710 TKX327691:TKX327710 TUT327691:TUT327710 UEP327691:UEP327710 UOL327691:UOL327710 UYH327691:UYH327710 VID327691:VID327710 VRZ327691:VRZ327710 WBV327691:WBV327710 WLR327691:WLR327710 WVN327691:WVN327710 F393227:F393246 JB393227:JB393246 SX393227:SX393246 ACT393227:ACT393246 AMP393227:AMP393246 AWL393227:AWL393246 BGH393227:BGH393246 BQD393227:BQD393246 BZZ393227:BZZ393246 CJV393227:CJV393246 CTR393227:CTR393246 DDN393227:DDN393246 DNJ393227:DNJ393246 DXF393227:DXF393246 EHB393227:EHB393246 EQX393227:EQX393246 FAT393227:FAT393246 FKP393227:FKP393246 FUL393227:FUL393246 GEH393227:GEH393246 GOD393227:GOD393246 GXZ393227:GXZ393246 HHV393227:HHV393246 HRR393227:HRR393246 IBN393227:IBN393246 ILJ393227:ILJ393246 IVF393227:IVF393246 JFB393227:JFB393246 JOX393227:JOX393246 JYT393227:JYT393246 KIP393227:KIP393246 KSL393227:KSL393246 LCH393227:LCH393246 LMD393227:LMD393246 LVZ393227:LVZ393246 MFV393227:MFV393246 MPR393227:MPR393246 MZN393227:MZN393246 NJJ393227:NJJ393246 NTF393227:NTF393246 ODB393227:ODB393246 OMX393227:OMX393246 OWT393227:OWT393246 PGP393227:PGP393246 PQL393227:PQL393246 QAH393227:QAH393246 QKD393227:QKD393246 QTZ393227:QTZ393246 RDV393227:RDV393246 RNR393227:RNR393246 RXN393227:RXN393246 SHJ393227:SHJ393246 SRF393227:SRF393246 TBB393227:TBB393246 TKX393227:TKX393246 TUT393227:TUT393246 UEP393227:UEP393246 UOL393227:UOL393246 UYH393227:UYH393246 VID393227:VID393246 VRZ393227:VRZ393246 WBV393227:WBV393246 WLR393227:WLR393246 WVN393227:WVN393246 F458763:F458782 JB458763:JB458782 SX458763:SX458782 ACT458763:ACT458782 AMP458763:AMP458782 AWL458763:AWL458782 BGH458763:BGH458782 BQD458763:BQD458782 BZZ458763:BZZ458782 CJV458763:CJV458782 CTR458763:CTR458782 DDN458763:DDN458782 DNJ458763:DNJ458782 DXF458763:DXF458782 EHB458763:EHB458782 EQX458763:EQX458782 FAT458763:FAT458782 FKP458763:FKP458782 FUL458763:FUL458782 GEH458763:GEH458782 GOD458763:GOD458782 GXZ458763:GXZ458782 HHV458763:HHV458782 HRR458763:HRR458782 IBN458763:IBN458782 ILJ458763:ILJ458782 IVF458763:IVF458782 JFB458763:JFB458782 JOX458763:JOX458782 JYT458763:JYT458782 KIP458763:KIP458782 KSL458763:KSL458782 LCH458763:LCH458782 LMD458763:LMD458782 LVZ458763:LVZ458782 MFV458763:MFV458782 MPR458763:MPR458782 MZN458763:MZN458782 NJJ458763:NJJ458782 NTF458763:NTF458782 ODB458763:ODB458782 OMX458763:OMX458782 OWT458763:OWT458782 PGP458763:PGP458782 PQL458763:PQL458782 QAH458763:QAH458782 QKD458763:QKD458782 QTZ458763:QTZ458782 RDV458763:RDV458782 RNR458763:RNR458782 RXN458763:RXN458782 SHJ458763:SHJ458782 SRF458763:SRF458782 TBB458763:TBB458782 TKX458763:TKX458782 TUT458763:TUT458782 UEP458763:UEP458782 UOL458763:UOL458782 UYH458763:UYH458782 VID458763:VID458782 VRZ458763:VRZ458782 WBV458763:WBV458782 WLR458763:WLR458782 WVN458763:WVN458782 F524299:F524318 JB524299:JB524318 SX524299:SX524318 ACT524299:ACT524318 AMP524299:AMP524318 AWL524299:AWL524318 BGH524299:BGH524318 BQD524299:BQD524318 BZZ524299:BZZ524318 CJV524299:CJV524318 CTR524299:CTR524318 DDN524299:DDN524318 DNJ524299:DNJ524318 DXF524299:DXF524318 EHB524299:EHB524318 EQX524299:EQX524318 FAT524299:FAT524318 FKP524299:FKP524318 FUL524299:FUL524318 GEH524299:GEH524318 GOD524299:GOD524318 GXZ524299:GXZ524318 HHV524299:HHV524318 HRR524299:HRR524318 IBN524299:IBN524318 ILJ524299:ILJ524318 IVF524299:IVF524318 JFB524299:JFB524318 JOX524299:JOX524318 JYT524299:JYT524318 KIP524299:KIP524318 KSL524299:KSL524318 LCH524299:LCH524318 LMD524299:LMD524318 LVZ524299:LVZ524318 MFV524299:MFV524318 MPR524299:MPR524318 MZN524299:MZN524318 NJJ524299:NJJ524318 NTF524299:NTF524318 ODB524299:ODB524318 OMX524299:OMX524318 OWT524299:OWT524318 PGP524299:PGP524318 PQL524299:PQL524318 QAH524299:QAH524318 QKD524299:QKD524318 QTZ524299:QTZ524318 RDV524299:RDV524318 RNR524299:RNR524318 RXN524299:RXN524318 SHJ524299:SHJ524318 SRF524299:SRF524318 TBB524299:TBB524318 TKX524299:TKX524318 TUT524299:TUT524318 UEP524299:UEP524318 UOL524299:UOL524318 UYH524299:UYH524318 VID524299:VID524318 VRZ524299:VRZ524318 WBV524299:WBV524318 WLR524299:WLR524318 WVN524299:WVN524318 F589835:F589854 JB589835:JB589854 SX589835:SX589854 ACT589835:ACT589854 AMP589835:AMP589854 AWL589835:AWL589854 BGH589835:BGH589854 BQD589835:BQD589854 BZZ589835:BZZ589854 CJV589835:CJV589854 CTR589835:CTR589854 DDN589835:DDN589854 DNJ589835:DNJ589854 DXF589835:DXF589854 EHB589835:EHB589854 EQX589835:EQX589854 FAT589835:FAT589854 FKP589835:FKP589854 FUL589835:FUL589854 GEH589835:GEH589854 GOD589835:GOD589854 GXZ589835:GXZ589854 HHV589835:HHV589854 HRR589835:HRR589854 IBN589835:IBN589854 ILJ589835:ILJ589854 IVF589835:IVF589854 JFB589835:JFB589854 JOX589835:JOX589854 JYT589835:JYT589854 KIP589835:KIP589854 KSL589835:KSL589854 LCH589835:LCH589854 LMD589835:LMD589854 LVZ589835:LVZ589854 MFV589835:MFV589854 MPR589835:MPR589854 MZN589835:MZN589854 NJJ589835:NJJ589854 NTF589835:NTF589854 ODB589835:ODB589854 OMX589835:OMX589854 OWT589835:OWT589854 PGP589835:PGP589854 PQL589835:PQL589854 QAH589835:QAH589854 QKD589835:QKD589854 QTZ589835:QTZ589854 RDV589835:RDV589854 RNR589835:RNR589854 RXN589835:RXN589854 SHJ589835:SHJ589854 SRF589835:SRF589854 TBB589835:TBB589854 TKX589835:TKX589854 TUT589835:TUT589854 UEP589835:UEP589854 UOL589835:UOL589854 UYH589835:UYH589854 VID589835:VID589854 VRZ589835:VRZ589854 WBV589835:WBV589854 WLR589835:WLR589854 WVN589835:WVN589854 F655371:F655390 JB655371:JB655390 SX655371:SX655390 ACT655371:ACT655390 AMP655371:AMP655390 AWL655371:AWL655390 BGH655371:BGH655390 BQD655371:BQD655390 BZZ655371:BZZ655390 CJV655371:CJV655390 CTR655371:CTR655390 DDN655371:DDN655390 DNJ655371:DNJ655390 DXF655371:DXF655390 EHB655371:EHB655390 EQX655371:EQX655390 FAT655371:FAT655390 FKP655371:FKP655390 FUL655371:FUL655390 GEH655371:GEH655390 GOD655371:GOD655390 GXZ655371:GXZ655390 HHV655371:HHV655390 HRR655371:HRR655390 IBN655371:IBN655390 ILJ655371:ILJ655390 IVF655371:IVF655390 JFB655371:JFB655390 JOX655371:JOX655390 JYT655371:JYT655390 KIP655371:KIP655390 KSL655371:KSL655390 LCH655371:LCH655390 LMD655371:LMD655390 LVZ655371:LVZ655390 MFV655371:MFV655390 MPR655371:MPR655390 MZN655371:MZN655390 NJJ655371:NJJ655390 NTF655371:NTF655390 ODB655371:ODB655390 OMX655371:OMX655390 OWT655371:OWT655390 PGP655371:PGP655390 PQL655371:PQL655390 QAH655371:QAH655390 QKD655371:QKD655390 QTZ655371:QTZ655390 RDV655371:RDV655390 RNR655371:RNR655390 RXN655371:RXN655390 SHJ655371:SHJ655390 SRF655371:SRF655390 TBB655371:TBB655390 TKX655371:TKX655390 TUT655371:TUT655390 UEP655371:UEP655390 UOL655371:UOL655390 UYH655371:UYH655390 VID655371:VID655390 VRZ655371:VRZ655390 WBV655371:WBV655390 WLR655371:WLR655390 WVN655371:WVN655390 F720907:F720926 JB720907:JB720926 SX720907:SX720926 ACT720907:ACT720926 AMP720907:AMP720926 AWL720907:AWL720926 BGH720907:BGH720926 BQD720907:BQD720926 BZZ720907:BZZ720926 CJV720907:CJV720926 CTR720907:CTR720926 DDN720907:DDN720926 DNJ720907:DNJ720926 DXF720907:DXF720926 EHB720907:EHB720926 EQX720907:EQX720926 FAT720907:FAT720926 FKP720907:FKP720926 FUL720907:FUL720926 GEH720907:GEH720926 GOD720907:GOD720926 GXZ720907:GXZ720926 HHV720907:HHV720926 HRR720907:HRR720926 IBN720907:IBN720926 ILJ720907:ILJ720926 IVF720907:IVF720926 JFB720907:JFB720926 JOX720907:JOX720926 JYT720907:JYT720926 KIP720907:KIP720926 KSL720907:KSL720926 LCH720907:LCH720926 LMD720907:LMD720926 LVZ720907:LVZ720926 MFV720907:MFV720926 MPR720907:MPR720926 MZN720907:MZN720926 NJJ720907:NJJ720926 NTF720907:NTF720926 ODB720907:ODB720926 OMX720907:OMX720926 OWT720907:OWT720926 PGP720907:PGP720926 PQL720907:PQL720926 QAH720907:QAH720926 QKD720907:QKD720926 QTZ720907:QTZ720926 RDV720907:RDV720926 RNR720907:RNR720926 RXN720907:RXN720926 SHJ720907:SHJ720926 SRF720907:SRF720926 TBB720907:TBB720926 TKX720907:TKX720926 TUT720907:TUT720926 UEP720907:UEP720926 UOL720907:UOL720926 UYH720907:UYH720926 VID720907:VID720926 VRZ720907:VRZ720926 WBV720907:WBV720926 WLR720907:WLR720926 WVN720907:WVN720926 F786443:F786462 JB786443:JB786462 SX786443:SX786462 ACT786443:ACT786462 AMP786443:AMP786462 AWL786443:AWL786462 BGH786443:BGH786462 BQD786443:BQD786462 BZZ786443:BZZ786462 CJV786443:CJV786462 CTR786443:CTR786462 DDN786443:DDN786462 DNJ786443:DNJ786462 DXF786443:DXF786462 EHB786443:EHB786462 EQX786443:EQX786462 FAT786443:FAT786462 FKP786443:FKP786462 FUL786443:FUL786462 GEH786443:GEH786462 GOD786443:GOD786462 GXZ786443:GXZ786462 HHV786443:HHV786462 HRR786443:HRR786462 IBN786443:IBN786462 ILJ786443:ILJ786462 IVF786443:IVF786462 JFB786443:JFB786462 JOX786443:JOX786462 JYT786443:JYT786462 KIP786443:KIP786462 KSL786443:KSL786462 LCH786443:LCH786462 LMD786443:LMD786462 LVZ786443:LVZ786462 MFV786443:MFV786462 MPR786443:MPR786462 MZN786443:MZN786462 NJJ786443:NJJ786462 NTF786443:NTF786462 ODB786443:ODB786462 OMX786443:OMX786462 OWT786443:OWT786462 PGP786443:PGP786462 PQL786443:PQL786462 QAH786443:QAH786462 QKD786443:QKD786462 QTZ786443:QTZ786462 RDV786443:RDV786462 RNR786443:RNR786462 RXN786443:RXN786462 SHJ786443:SHJ786462 SRF786443:SRF786462 TBB786443:TBB786462 TKX786443:TKX786462 TUT786443:TUT786462 UEP786443:UEP786462 UOL786443:UOL786462 UYH786443:UYH786462 VID786443:VID786462 VRZ786443:VRZ786462 WBV786443:WBV786462 WLR786443:WLR786462 WVN786443:WVN786462 F851979:F851998 JB851979:JB851998 SX851979:SX851998 ACT851979:ACT851998 AMP851979:AMP851998 AWL851979:AWL851998 BGH851979:BGH851998 BQD851979:BQD851998 BZZ851979:BZZ851998 CJV851979:CJV851998 CTR851979:CTR851998 DDN851979:DDN851998 DNJ851979:DNJ851998 DXF851979:DXF851998 EHB851979:EHB851998 EQX851979:EQX851998 FAT851979:FAT851998 FKP851979:FKP851998 FUL851979:FUL851998 GEH851979:GEH851998 GOD851979:GOD851998 GXZ851979:GXZ851998 HHV851979:HHV851998 HRR851979:HRR851998 IBN851979:IBN851998 ILJ851979:ILJ851998 IVF851979:IVF851998 JFB851979:JFB851998 JOX851979:JOX851998 JYT851979:JYT851998 KIP851979:KIP851998 KSL851979:KSL851998 LCH851979:LCH851998 LMD851979:LMD851998 LVZ851979:LVZ851998 MFV851979:MFV851998 MPR851979:MPR851998 MZN851979:MZN851998 NJJ851979:NJJ851998 NTF851979:NTF851998 ODB851979:ODB851998 OMX851979:OMX851998 OWT851979:OWT851998 PGP851979:PGP851998 PQL851979:PQL851998 QAH851979:QAH851998 QKD851979:QKD851998 QTZ851979:QTZ851998 RDV851979:RDV851998 RNR851979:RNR851998 RXN851979:RXN851998 SHJ851979:SHJ851998 SRF851979:SRF851998 TBB851979:TBB851998 TKX851979:TKX851998 TUT851979:TUT851998 UEP851979:UEP851998 UOL851979:UOL851998 UYH851979:UYH851998 VID851979:VID851998 VRZ851979:VRZ851998 WBV851979:WBV851998 WLR851979:WLR851998 WVN851979:WVN851998 F917515:F917534 JB917515:JB917534 SX917515:SX917534 ACT917515:ACT917534 AMP917515:AMP917534 AWL917515:AWL917534 BGH917515:BGH917534 BQD917515:BQD917534 BZZ917515:BZZ917534 CJV917515:CJV917534 CTR917515:CTR917534 DDN917515:DDN917534 DNJ917515:DNJ917534 DXF917515:DXF917534 EHB917515:EHB917534 EQX917515:EQX917534 FAT917515:FAT917534 FKP917515:FKP917534 FUL917515:FUL917534 GEH917515:GEH917534 GOD917515:GOD917534 GXZ917515:GXZ917534 HHV917515:HHV917534 HRR917515:HRR917534 IBN917515:IBN917534 ILJ917515:ILJ917534 IVF917515:IVF917534 JFB917515:JFB917534 JOX917515:JOX917534 JYT917515:JYT917534 KIP917515:KIP917534 KSL917515:KSL917534 LCH917515:LCH917534 LMD917515:LMD917534 LVZ917515:LVZ917534 MFV917515:MFV917534 MPR917515:MPR917534 MZN917515:MZN917534 NJJ917515:NJJ917534 NTF917515:NTF917534 ODB917515:ODB917534 OMX917515:OMX917534 OWT917515:OWT917534 PGP917515:PGP917534 PQL917515:PQL917534 QAH917515:QAH917534 QKD917515:QKD917534 QTZ917515:QTZ917534 RDV917515:RDV917534 RNR917515:RNR917534 RXN917515:RXN917534 SHJ917515:SHJ917534 SRF917515:SRF917534 TBB917515:TBB917534 TKX917515:TKX917534 TUT917515:TUT917534 UEP917515:UEP917534 UOL917515:UOL917534 UYH917515:UYH917534 VID917515:VID917534 VRZ917515:VRZ917534 WBV917515:WBV917534 WLR917515:WLR917534 WVN917515:WVN917534 F983051:F983070 JB983051:JB983070 SX983051:SX983070 ACT983051:ACT983070 AMP983051:AMP983070 AWL983051:AWL983070 BGH983051:BGH983070 BQD983051:BQD983070 BZZ983051:BZZ983070 CJV983051:CJV983070 CTR983051:CTR983070 DDN983051:DDN983070 DNJ983051:DNJ983070 DXF983051:DXF983070 EHB983051:EHB983070 EQX983051:EQX983070 FAT983051:FAT983070 FKP983051:FKP983070 FUL983051:FUL983070 GEH983051:GEH983070 GOD983051:GOD983070 GXZ983051:GXZ983070 HHV983051:HHV983070 HRR983051:HRR983070 IBN983051:IBN983070 ILJ983051:ILJ983070 IVF983051:IVF983070 JFB983051:JFB983070 JOX983051:JOX983070 JYT983051:JYT983070 KIP983051:KIP983070 KSL983051:KSL983070 LCH983051:LCH983070 LMD983051:LMD983070 LVZ983051:LVZ983070 MFV983051:MFV983070 MPR983051:MPR983070 MZN983051:MZN983070 NJJ983051:NJJ983070 NTF983051:NTF983070 ODB983051:ODB983070 OMX983051:OMX983070 OWT983051:OWT983070 PGP983051:PGP983070 PQL983051:PQL983070 QAH983051:QAH983070 QKD983051:QKD983070 QTZ983051:QTZ983070 RDV983051:RDV983070 RNR983051:RNR983070 RXN983051:RXN983070 SHJ983051:SHJ983070 SRF983051:SRF983070 TBB983051:TBB983070 TKX983051:TKX983070 TUT983051:TUT983070 UEP983051:UEP983070 UOL983051:UOL983070 UYH983051:UYH983070 VID983051:VID983070 VRZ983051:VRZ983070 WBV983051:WBV983070 WLR983051:WLR983070 WVN983051:WVN983070 H11:H15 JD11:JD15 SZ11:SZ15 ACV11:ACV15 AMR11:AMR15 AWN11:AWN15 BGJ11:BGJ15 BQF11:BQF15 CAB11:CAB15 CJX11:CJX15 CTT11:CTT15 DDP11:DDP15 DNL11:DNL15 DXH11:DXH15 EHD11:EHD15 EQZ11:EQZ15 FAV11:FAV15 FKR11:FKR15 FUN11:FUN15 GEJ11:GEJ15 GOF11:GOF15 GYB11:GYB15 HHX11:HHX15 HRT11:HRT15 IBP11:IBP15 ILL11:ILL15 IVH11:IVH15 JFD11:JFD15 JOZ11:JOZ15 JYV11:JYV15 KIR11:KIR15 KSN11:KSN15 LCJ11:LCJ15 LMF11:LMF15 LWB11:LWB15 MFX11:MFX15 MPT11:MPT15 MZP11:MZP15 NJL11:NJL15 NTH11:NTH15 ODD11:ODD15 OMZ11:OMZ15 OWV11:OWV15 PGR11:PGR15 PQN11:PQN15 QAJ11:QAJ15 QKF11:QKF15 QUB11:QUB15 RDX11:RDX15 RNT11:RNT15 RXP11:RXP15 SHL11:SHL15 SRH11:SRH15 TBD11:TBD15 TKZ11:TKZ15 TUV11:TUV15 UER11:UER15 UON11:UON15 UYJ11:UYJ15 VIF11:VIF15 VSB11:VSB15 WBX11:WBX15 WLT11:WLT15 WVP11:WVP15 H65547:H65551 JD65547:JD65551 SZ65547:SZ65551 ACV65547:ACV65551 AMR65547:AMR65551 AWN65547:AWN65551 BGJ65547:BGJ65551 BQF65547:BQF65551 CAB65547:CAB65551 CJX65547:CJX65551 CTT65547:CTT65551 DDP65547:DDP65551 DNL65547:DNL65551 DXH65547:DXH65551 EHD65547:EHD65551 EQZ65547:EQZ65551 FAV65547:FAV65551 FKR65547:FKR65551 FUN65547:FUN65551 GEJ65547:GEJ65551 GOF65547:GOF65551 GYB65547:GYB65551 HHX65547:HHX65551 HRT65547:HRT65551 IBP65547:IBP65551 ILL65547:ILL65551 IVH65547:IVH65551 JFD65547:JFD65551 JOZ65547:JOZ65551 JYV65547:JYV65551 KIR65547:KIR65551 KSN65547:KSN65551 LCJ65547:LCJ65551 LMF65547:LMF65551 LWB65547:LWB65551 MFX65547:MFX65551 MPT65547:MPT65551 MZP65547:MZP65551 NJL65547:NJL65551 NTH65547:NTH65551 ODD65547:ODD65551 OMZ65547:OMZ65551 OWV65547:OWV65551 PGR65547:PGR65551 PQN65547:PQN65551 QAJ65547:QAJ65551 QKF65547:QKF65551 QUB65547:QUB65551 RDX65547:RDX65551 RNT65547:RNT65551 RXP65547:RXP65551 SHL65547:SHL65551 SRH65547:SRH65551 TBD65547:TBD65551 TKZ65547:TKZ65551 TUV65547:TUV65551 UER65547:UER65551 UON65547:UON65551 UYJ65547:UYJ65551 VIF65547:VIF65551 VSB65547:VSB65551 WBX65547:WBX65551 WLT65547:WLT65551 WVP65547:WVP65551 H131083:H131087 JD131083:JD131087 SZ131083:SZ131087 ACV131083:ACV131087 AMR131083:AMR131087 AWN131083:AWN131087 BGJ131083:BGJ131087 BQF131083:BQF131087 CAB131083:CAB131087 CJX131083:CJX131087 CTT131083:CTT131087 DDP131083:DDP131087 DNL131083:DNL131087 DXH131083:DXH131087 EHD131083:EHD131087 EQZ131083:EQZ131087 FAV131083:FAV131087 FKR131083:FKR131087 FUN131083:FUN131087 GEJ131083:GEJ131087 GOF131083:GOF131087 GYB131083:GYB131087 HHX131083:HHX131087 HRT131083:HRT131087 IBP131083:IBP131087 ILL131083:ILL131087 IVH131083:IVH131087 JFD131083:JFD131087 JOZ131083:JOZ131087 JYV131083:JYV131087 KIR131083:KIR131087 KSN131083:KSN131087 LCJ131083:LCJ131087 LMF131083:LMF131087 LWB131083:LWB131087 MFX131083:MFX131087 MPT131083:MPT131087 MZP131083:MZP131087 NJL131083:NJL131087 NTH131083:NTH131087 ODD131083:ODD131087 OMZ131083:OMZ131087 OWV131083:OWV131087 PGR131083:PGR131087 PQN131083:PQN131087 QAJ131083:QAJ131087 QKF131083:QKF131087 QUB131083:QUB131087 RDX131083:RDX131087 RNT131083:RNT131087 RXP131083:RXP131087 SHL131083:SHL131087 SRH131083:SRH131087 TBD131083:TBD131087 TKZ131083:TKZ131087 TUV131083:TUV131087 UER131083:UER131087 UON131083:UON131087 UYJ131083:UYJ131087 VIF131083:VIF131087 VSB131083:VSB131087 WBX131083:WBX131087 WLT131083:WLT131087 WVP131083:WVP131087 H196619:H196623 JD196619:JD196623 SZ196619:SZ196623 ACV196619:ACV196623 AMR196619:AMR196623 AWN196619:AWN196623 BGJ196619:BGJ196623 BQF196619:BQF196623 CAB196619:CAB196623 CJX196619:CJX196623 CTT196619:CTT196623 DDP196619:DDP196623 DNL196619:DNL196623 DXH196619:DXH196623 EHD196619:EHD196623 EQZ196619:EQZ196623 FAV196619:FAV196623 FKR196619:FKR196623 FUN196619:FUN196623 GEJ196619:GEJ196623 GOF196619:GOF196623 GYB196619:GYB196623 HHX196619:HHX196623 HRT196619:HRT196623 IBP196619:IBP196623 ILL196619:ILL196623 IVH196619:IVH196623 JFD196619:JFD196623 JOZ196619:JOZ196623 JYV196619:JYV196623 KIR196619:KIR196623 KSN196619:KSN196623 LCJ196619:LCJ196623 LMF196619:LMF196623 LWB196619:LWB196623 MFX196619:MFX196623 MPT196619:MPT196623 MZP196619:MZP196623 NJL196619:NJL196623 NTH196619:NTH196623 ODD196619:ODD196623 OMZ196619:OMZ196623 OWV196619:OWV196623 PGR196619:PGR196623 PQN196619:PQN196623 QAJ196619:QAJ196623 QKF196619:QKF196623 QUB196619:QUB196623 RDX196619:RDX196623 RNT196619:RNT196623 RXP196619:RXP196623 SHL196619:SHL196623 SRH196619:SRH196623 TBD196619:TBD196623 TKZ196619:TKZ196623 TUV196619:TUV196623 UER196619:UER196623 UON196619:UON196623 UYJ196619:UYJ196623 VIF196619:VIF196623 VSB196619:VSB196623 WBX196619:WBX196623 WLT196619:WLT196623 WVP196619:WVP196623 H262155:H262159 JD262155:JD262159 SZ262155:SZ262159 ACV262155:ACV262159 AMR262155:AMR262159 AWN262155:AWN262159 BGJ262155:BGJ262159 BQF262155:BQF262159 CAB262155:CAB262159 CJX262155:CJX262159 CTT262155:CTT262159 DDP262155:DDP262159 DNL262155:DNL262159 DXH262155:DXH262159 EHD262155:EHD262159 EQZ262155:EQZ262159 FAV262155:FAV262159 FKR262155:FKR262159 FUN262155:FUN262159 GEJ262155:GEJ262159 GOF262155:GOF262159 GYB262155:GYB262159 HHX262155:HHX262159 HRT262155:HRT262159 IBP262155:IBP262159 ILL262155:ILL262159 IVH262155:IVH262159 JFD262155:JFD262159 JOZ262155:JOZ262159 JYV262155:JYV262159 KIR262155:KIR262159 KSN262155:KSN262159 LCJ262155:LCJ262159 LMF262155:LMF262159 LWB262155:LWB262159 MFX262155:MFX262159 MPT262155:MPT262159 MZP262155:MZP262159 NJL262155:NJL262159 NTH262155:NTH262159 ODD262155:ODD262159 OMZ262155:OMZ262159 OWV262155:OWV262159 PGR262155:PGR262159 PQN262155:PQN262159 QAJ262155:QAJ262159 QKF262155:QKF262159 QUB262155:QUB262159 RDX262155:RDX262159 RNT262155:RNT262159 RXP262155:RXP262159 SHL262155:SHL262159 SRH262155:SRH262159 TBD262155:TBD262159 TKZ262155:TKZ262159 TUV262155:TUV262159 UER262155:UER262159 UON262155:UON262159 UYJ262155:UYJ262159 VIF262155:VIF262159 VSB262155:VSB262159 WBX262155:WBX262159 WLT262155:WLT262159 WVP262155:WVP262159 H327691:H327695 JD327691:JD327695 SZ327691:SZ327695 ACV327691:ACV327695 AMR327691:AMR327695 AWN327691:AWN327695 BGJ327691:BGJ327695 BQF327691:BQF327695 CAB327691:CAB327695 CJX327691:CJX327695 CTT327691:CTT327695 DDP327691:DDP327695 DNL327691:DNL327695 DXH327691:DXH327695 EHD327691:EHD327695 EQZ327691:EQZ327695 FAV327691:FAV327695 FKR327691:FKR327695 FUN327691:FUN327695 GEJ327691:GEJ327695 GOF327691:GOF327695 GYB327691:GYB327695 HHX327691:HHX327695 HRT327691:HRT327695 IBP327691:IBP327695 ILL327691:ILL327695 IVH327691:IVH327695 JFD327691:JFD327695 JOZ327691:JOZ327695 JYV327691:JYV327695 KIR327691:KIR327695 KSN327691:KSN327695 LCJ327691:LCJ327695 LMF327691:LMF327695 LWB327691:LWB327695 MFX327691:MFX327695 MPT327691:MPT327695 MZP327691:MZP327695 NJL327691:NJL327695 NTH327691:NTH327695 ODD327691:ODD327695 OMZ327691:OMZ327695 OWV327691:OWV327695 PGR327691:PGR327695 PQN327691:PQN327695 QAJ327691:QAJ327695 QKF327691:QKF327695 QUB327691:QUB327695 RDX327691:RDX327695 RNT327691:RNT327695 RXP327691:RXP327695 SHL327691:SHL327695 SRH327691:SRH327695 TBD327691:TBD327695 TKZ327691:TKZ327695 TUV327691:TUV327695 UER327691:UER327695 UON327691:UON327695 UYJ327691:UYJ327695 VIF327691:VIF327695 VSB327691:VSB327695 WBX327691:WBX327695 WLT327691:WLT327695 WVP327691:WVP327695 H393227:H393231 JD393227:JD393231 SZ393227:SZ393231 ACV393227:ACV393231 AMR393227:AMR393231 AWN393227:AWN393231 BGJ393227:BGJ393231 BQF393227:BQF393231 CAB393227:CAB393231 CJX393227:CJX393231 CTT393227:CTT393231 DDP393227:DDP393231 DNL393227:DNL393231 DXH393227:DXH393231 EHD393227:EHD393231 EQZ393227:EQZ393231 FAV393227:FAV393231 FKR393227:FKR393231 FUN393227:FUN393231 GEJ393227:GEJ393231 GOF393227:GOF393231 GYB393227:GYB393231 HHX393227:HHX393231 HRT393227:HRT393231 IBP393227:IBP393231 ILL393227:ILL393231 IVH393227:IVH393231 JFD393227:JFD393231 JOZ393227:JOZ393231 JYV393227:JYV393231 KIR393227:KIR393231 KSN393227:KSN393231 LCJ393227:LCJ393231 LMF393227:LMF393231 LWB393227:LWB393231 MFX393227:MFX393231 MPT393227:MPT393231 MZP393227:MZP393231 NJL393227:NJL393231 NTH393227:NTH393231 ODD393227:ODD393231 OMZ393227:OMZ393231 OWV393227:OWV393231 PGR393227:PGR393231 PQN393227:PQN393231 QAJ393227:QAJ393231 QKF393227:QKF393231 QUB393227:QUB393231 RDX393227:RDX393231 RNT393227:RNT393231 RXP393227:RXP393231 SHL393227:SHL393231 SRH393227:SRH393231 TBD393227:TBD393231 TKZ393227:TKZ393231 TUV393227:TUV393231 UER393227:UER393231 UON393227:UON393231 UYJ393227:UYJ393231 VIF393227:VIF393231 VSB393227:VSB393231 WBX393227:WBX393231 WLT393227:WLT393231 WVP393227:WVP393231 H458763:H458767 JD458763:JD458767 SZ458763:SZ458767 ACV458763:ACV458767 AMR458763:AMR458767 AWN458763:AWN458767 BGJ458763:BGJ458767 BQF458763:BQF458767 CAB458763:CAB458767 CJX458763:CJX458767 CTT458763:CTT458767 DDP458763:DDP458767 DNL458763:DNL458767 DXH458763:DXH458767 EHD458763:EHD458767 EQZ458763:EQZ458767 FAV458763:FAV458767 FKR458763:FKR458767 FUN458763:FUN458767 GEJ458763:GEJ458767 GOF458763:GOF458767 GYB458763:GYB458767 HHX458763:HHX458767 HRT458763:HRT458767 IBP458763:IBP458767 ILL458763:ILL458767 IVH458763:IVH458767 JFD458763:JFD458767 JOZ458763:JOZ458767 JYV458763:JYV458767 KIR458763:KIR458767 KSN458763:KSN458767 LCJ458763:LCJ458767 LMF458763:LMF458767 LWB458763:LWB458767 MFX458763:MFX458767 MPT458763:MPT458767 MZP458763:MZP458767 NJL458763:NJL458767 NTH458763:NTH458767 ODD458763:ODD458767 OMZ458763:OMZ458767 OWV458763:OWV458767 PGR458763:PGR458767 PQN458763:PQN458767 QAJ458763:QAJ458767 QKF458763:QKF458767 QUB458763:QUB458767 RDX458763:RDX458767 RNT458763:RNT458767 RXP458763:RXP458767 SHL458763:SHL458767 SRH458763:SRH458767 TBD458763:TBD458767 TKZ458763:TKZ458767 TUV458763:TUV458767 UER458763:UER458767 UON458763:UON458767 UYJ458763:UYJ458767 VIF458763:VIF458767 VSB458763:VSB458767 WBX458763:WBX458767 WLT458763:WLT458767 WVP458763:WVP458767 H524299:H524303 JD524299:JD524303 SZ524299:SZ524303 ACV524299:ACV524303 AMR524299:AMR524303 AWN524299:AWN524303 BGJ524299:BGJ524303 BQF524299:BQF524303 CAB524299:CAB524303 CJX524299:CJX524303 CTT524299:CTT524303 DDP524299:DDP524303 DNL524299:DNL524303 DXH524299:DXH524303 EHD524299:EHD524303 EQZ524299:EQZ524303 FAV524299:FAV524303 FKR524299:FKR524303 FUN524299:FUN524303 GEJ524299:GEJ524303 GOF524299:GOF524303 GYB524299:GYB524303 HHX524299:HHX524303 HRT524299:HRT524303 IBP524299:IBP524303 ILL524299:ILL524303 IVH524299:IVH524303 JFD524299:JFD524303 JOZ524299:JOZ524303 JYV524299:JYV524303 KIR524299:KIR524303 KSN524299:KSN524303 LCJ524299:LCJ524303 LMF524299:LMF524303 LWB524299:LWB524303 MFX524299:MFX524303 MPT524299:MPT524303 MZP524299:MZP524303 NJL524299:NJL524303 NTH524299:NTH524303 ODD524299:ODD524303 OMZ524299:OMZ524303 OWV524299:OWV524303 PGR524299:PGR524303 PQN524299:PQN524303 QAJ524299:QAJ524303 QKF524299:QKF524303 QUB524299:QUB524303 RDX524299:RDX524303 RNT524299:RNT524303 RXP524299:RXP524303 SHL524299:SHL524303 SRH524299:SRH524303 TBD524299:TBD524303 TKZ524299:TKZ524303 TUV524299:TUV524303 UER524299:UER524303 UON524299:UON524303 UYJ524299:UYJ524303 VIF524299:VIF524303 VSB524299:VSB524303 WBX524299:WBX524303 WLT524299:WLT524303 WVP524299:WVP524303 H589835:H589839 JD589835:JD589839 SZ589835:SZ589839 ACV589835:ACV589839 AMR589835:AMR589839 AWN589835:AWN589839 BGJ589835:BGJ589839 BQF589835:BQF589839 CAB589835:CAB589839 CJX589835:CJX589839 CTT589835:CTT589839 DDP589835:DDP589839 DNL589835:DNL589839 DXH589835:DXH589839 EHD589835:EHD589839 EQZ589835:EQZ589839 FAV589835:FAV589839 FKR589835:FKR589839 FUN589835:FUN589839 GEJ589835:GEJ589839 GOF589835:GOF589839 GYB589835:GYB589839 HHX589835:HHX589839 HRT589835:HRT589839 IBP589835:IBP589839 ILL589835:ILL589839 IVH589835:IVH589839 JFD589835:JFD589839 JOZ589835:JOZ589839 JYV589835:JYV589839 KIR589835:KIR589839 KSN589835:KSN589839 LCJ589835:LCJ589839 LMF589835:LMF589839 LWB589835:LWB589839 MFX589835:MFX589839 MPT589835:MPT589839 MZP589835:MZP589839 NJL589835:NJL589839 NTH589835:NTH589839 ODD589835:ODD589839 OMZ589835:OMZ589839 OWV589835:OWV589839 PGR589835:PGR589839 PQN589835:PQN589839 QAJ589835:QAJ589839 QKF589835:QKF589839 QUB589835:QUB589839 RDX589835:RDX589839 RNT589835:RNT589839 RXP589835:RXP589839 SHL589835:SHL589839 SRH589835:SRH589839 TBD589835:TBD589839 TKZ589835:TKZ589839 TUV589835:TUV589839 UER589835:UER589839 UON589835:UON589839 UYJ589835:UYJ589839 VIF589835:VIF589839 VSB589835:VSB589839 WBX589835:WBX589839 WLT589835:WLT589839 WVP589835:WVP589839 H655371:H655375 JD655371:JD655375 SZ655371:SZ655375 ACV655371:ACV655375 AMR655371:AMR655375 AWN655371:AWN655375 BGJ655371:BGJ655375 BQF655371:BQF655375 CAB655371:CAB655375 CJX655371:CJX655375 CTT655371:CTT655375 DDP655371:DDP655375 DNL655371:DNL655375 DXH655371:DXH655375 EHD655371:EHD655375 EQZ655371:EQZ655375 FAV655371:FAV655375 FKR655371:FKR655375 FUN655371:FUN655375 GEJ655371:GEJ655375 GOF655371:GOF655375 GYB655371:GYB655375 HHX655371:HHX655375 HRT655371:HRT655375 IBP655371:IBP655375 ILL655371:ILL655375 IVH655371:IVH655375 JFD655371:JFD655375 JOZ655371:JOZ655375 JYV655371:JYV655375 KIR655371:KIR655375 KSN655371:KSN655375 LCJ655371:LCJ655375 LMF655371:LMF655375 LWB655371:LWB655375 MFX655371:MFX655375 MPT655371:MPT655375 MZP655371:MZP655375 NJL655371:NJL655375 NTH655371:NTH655375 ODD655371:ODD655375 OMZ655371:OMZ655375 OWV655371:OWV655375 PGR655371:PGR655375 PQN655371:PQN655375 QAJ655371:QAJ655375 QKF655371:QKF655375 QUB655371:QUB655375 RDX655371:RDX655375 RNT655371:RNT655375 RXP655371:RXP655375 SHL655371:SHL655375 SRH655371:SRH655375 TBD655371:TBD655375 TKZ655371:TKZ655375 TUV655371:TUV655375 UER655371:UER655375 UON655371:UON655375 UYJ655371:UYJ655375 VIF655371:VIF655375 VSB655371:VSB655375 WBX655371:WBX655375 WLT655371:WLT655375 WVP655371:WVP655375 H720907:H720911 JD720907:JD720911 SZ720907:SZ720911 ACV720907:ACV720911 AMR720907:AMR720911 AWN720907:AWN720911 BGJ720907:BGJ720911 BQF720907:BQF720911 CAB720907:CAB720911 CJX720907:CJX720911 CTT720907:CTT720911 DDP720907:DDP720911 DNL720907:DNL720911 DXH720907:DXH720911 EHD720907:EHD720911 EQZ720907:EQZ720911 FAV720907:FAV720911 FKR720907:FKR720911 FUN720907:FUN720911 GEJ720907:GEJ720911 GOF720907:GOF720911 GYB720907:GYB720911 HHX720907:HHX720911 HRT720907:HRT720911 IBP720907:IBP720911 ILL720907:ILL720911 IVH720907:IVH720911 JFD720907:JFD720911 JOZ720907:JOZ720911 JYV720907:JYV720911 KIR720907:KIR720911 KSN720907:KSN720911 LCJ720907:LCJ720911 LMF720907:LMF720911 LWB720907:LWB720911 MFX720907:MFX720911 MPT720907:MPT720911 MZP720907:MZP720911 NJL720907:NJL720911 NTH720907:NTH720911 ODD720907:ODD720911 OMZ720907:OMZ720911 OWV720907:OWV720911 PGR720907:PGR720911 PQN720907:PQN720911 QAJ720907:QAJ720911 QKF720907:QKF720911 QUB720907:QUB720911 RDX720907:RDX720911 RNT720907:RNT720911 RXP720907:RXP720911 SHL720907:SHL720911 SRH720907:SRH720911 TBD720907:TBD720911 TKZ720907:TKZ720911 TUV720907:TUV720911 UER720907:UER720911 UON720907:UON720911 UYJ720907:UYJ720911 VIF720907:VIF720911 VSB720907:VSB720911 WBX720907:WBX720911 WLT720907:WLT720911 WVP720907:WVP720911 H786443:H786447 JD786443:JD786447 SZ786443:SZ786447 ACV786443:ACV786447 AMR786443:AMR786447 AWN786443:AWN786447 BGJ786443:BGJ786447 BQF786443:BQF786447 CAB786443:CAB786447 CJX786443:CJX786447 CTT786443:CTT786447 DDP786443:DDP786447 DNL786443:DNL786447 DXH786443:DXH786447 EHD786443:EHD786447 EQZ786443:EQZ786447 FAV786443:FAV786447 FKR786443:FKR786447 FUN786443:FUN786447 GEJ786443:GEJ786447 GOF786443:GOF786447 GYB786443:GYB786447 HHX786443:HHX786447 HRT786443:HRT786447 IBP786443:IBP786447 ILL786443:ILL786447 IVH786443:IVH786447 JFD786443:JFD786447 JOZ786443:JOZ786447 JYV786443:JYV786447 KIR786443:KIR786447 KSN786443:KSN786447 LCJ786443:LCJ786447 LMF786443:LMF786447 LWB786443:LWB786447 MFX786443:MFX786447 MPT786443:MPT786447 MZP786443:MZP786447 NJL786443:NJL786447 NTH786443:NTH786447 ODD786443:ODD786447 OMZ786443:OMZ786447 OWV786443:OWV786447 PGR786443:PGR786447 PQN786443:PQN786447 QAJ786443:QAJ786447 QKF786443:QKF786447 QUB786443:QUB786447 RDX786443:RDX786447 RNT786443:RNT786447 RXP786443:RXP786447 SHL786443:SHL786447 SRH786443:SRH786447 TBD786443:TBD786447 TKZ786443:TKZ786447 TUV786443:TUV786447 UER786443:UER786447 UON786443:UON786447 UYJ786443:UYJ786447 VIF786443:VIF786447 VSB786443:VSB786447 WBX786443:WBX786447 WLT786443:WLT786447 WVP786443:WVP786447 H851979:H851983 JD851979:JD851983 SZ851979:SZ851983 ACV851979:ACV851983 AMR851979:AMR851983 AWN851979:AWN851983 BGJ851979:BGJ851983 BQF851979:BQF851983 CAB851979:CAB851983 CJX851979:CJX851983 CTT851979:CTT851983 DDP851979:DDP851983 DNL851979:DNL851983 DXH851979:DXH851983 EHD851979:EHD851983 EQZ851979:EQZ851983 FAV851979:FAV851983 FKR851979:FKR851983 FUN851979:FUN851983 GEJ851979:GEJ851983 GOF851979:GOF851983 GYB851979:GYB851983 HHX851979:HHX851983 HRT851979:HRT851983 IBP851979:IBP851983 ILL851979:ILL851983 IVH851979:IVH851983 JFD851979:JFD851983 JOZ851979:JOZ851983 JYV851979:JYV851983 KIR851979:KIR851983 KSN851979:KSN851983 LCJ851979:LCJ851983 LMF851979:LMF851983 LWB851979:LWB851983 MFX851979:MFX851983 MPT851979:MPT851983 MZP851979:MZP851983 NJL851979:NJL851983 NTH851979:NTH851983 ODD851979:ODD851983 OMZ851979:OMZ851983 OWV851979:OWV851983 PGR851979:PGR851983 PQN851979:PQN851983 QAJ851979:QAJ851983 QKF851979:QKF851983 QUB851979:QUB851983 RDX851979:RDX851983 RNT851979:RNT851983 RXP851979:RXP851983 SHL851979:SHL851983 SRH851979:SRH851983 TBD851979:TBD851983 TKZ851979:TKZ851983 TUV851979:TUV851983 UER851979:UER851983 UON851979:UON851983 UYJ851979:UYJ851983 VIF851979:VIF851983 VSB851979:VSB851983 WBX851979:WBX851983 WLT851979:WLT851983 WVP851979:WVP851983 H917515:H917519 JD917515:JD917519 SZ917515:SZ917519 ACV917515:ACV917519 AMR917515:AMR917519 AWN917515:AWN917519 BGJ917515:BGJ917519 BQF917515:BQF917519 CAB917515:CAB917519 CJX917515:CJX917519 CTT917515:CTT917519 DDP917515:DDP917519 DNL917515:DNL917519 DXH917515:DXH917519 EHD917515:EHD917519 EQZ917515:EQZ917519 FAV917515:FAV917519 FKR917515:FKR917519 FUN917515:FUN917519 GEJ917515:GEJ917519 GOF917515:GOF917519 GYB917515:GYB917519 HHX917515:HHX917519 HRT917515:HRT917519 IBP917515:IBP917519 ILL917515:ILL917519 IVH917515:IVH917519 JFD917515:JFD917519 JOZ917515:JOZ917519 JYV917515:JYV917519 KIR917515:KIR917519 KSN917515:KSN917519 LCJ917515:LCJ917519 LMF917515:LMF917519 LWB917515:LWB917519 MFX917515:MFX917519 MPT917515:MPT917519 MZP917515:MZP917519 NJL917515:NJL917519 NTH917515:NTH917519 ODD917515:ODD917519 OMZ917515:OMZ917519 OWV917515:OWV917519 PGR917515:PGR917519 PQN917515:PQN917519 QAJ917515:QAJ917519 QKF917515:QKF917519 QUB917515:QUB917519 RDX917515:RDX917519 RNT917515:RNT917519 RXP917515:RXP917519 SHL917515:SHL917519 SRH917515:SRH917519 TBD917515:TBD917519 TKZ917515:TKZ917519 TUV917515:TUV917519 UER917515:UER917519 UON917515:UON917519 UYJ917515:UYJ917519 VIF917515:VIF917519 VSB917515:VSB917519 WBX917515:WBX917519 WLT917515:WLT917519 WVP917515:WVP917519 H983051:H983055 JD983051:JD983055 SZ983051:SZ983055 ACV983051:ACV983055 AMR983051:AMR983055 AWN983051:AWN983055 BGJ983051:BGJ983055 BQF983051:BQF983055 CAB983051:CAB983055 CJX983051:CJX983055 CTT983051:CTT983055 DDP983051:DDP983055 DNL983051:DNL983055 DXH983051:DXH983055 EHD983051:EHD983055 EQZ983051:EQZ983055 FAV983051:FAV983055 FKR983051:FKR983055 FUN983051:FUN983055 GEJ983051:GEJ983055 GOF983051:GOF983055 GYB983051:GYB983055 HHX983051:HHX983055 HRT983051:HRT983055 IBP983051:IBP983055 ILL983051:ILL983055 IVH983051:IVH983055 JFD983051:JFD983055 JOZ983051:JOZ983055 JYV983051:JYV983055 KIR983051:KIR983055 KSN983051:KSN983055 LCJ983051:LCJ983055 LMF983051:LMF983055 LWB983051:LWB983055 MFX983051:MFX983055 MPT983051:MPT983055 MZP983051:MZP983055 NJL983051:NJL983055 NTH983051:NTH983055 ODD983051:ODD983055 OMZ983051:OMZ983055 OWV983051:OWV983055 PGR983051:PGR983055 PQN983051:PQN983055 QAJ983051:QAJ983055 QKF983051:QKF983055 QUB983051:QUB983055 RDX983051:RDX983055 RNT983051:RNT983055 RXP983051:RXP983055 SHL983051:SHL983055 SRH983051:SRH983055 TBD983051:TBD983055 TKZ983051:TKZ983055 TUV983051:TUV983055 UER983051:UER983055 UON983051:UON983055 UYJ983051:UYJ983055 VIF983051:VIF983055 VSB983051:VSB983055 WBX983051:WBX983055 WLT983051:WLT983055 WVP983051:WVP983055 H17:H26 JD17:JD26 SZ17:SZ26 ACV17:ACV26 AMR17:AMR26 AWN17:AWN26 BGJ17:BGJ26 BQF17:BQF26 CAB17:CAB26 CJX17:CJX26 CTT17:CTT26 DDP17:DDP26 DNL17:DNL26 DXH17:DXH26 EHD17:EHD26 EQZ17:EQZ26 FAV17:FAV26 FKR17:FKR26 FUN17:FUN26 GEJ17:GEJ26 GOF17:GOF26 GYB17:GYB26 HHX17:HHX26 HRT17:HRT26 IBP17:IBP26 ILL17:ILL26 IVH17:IVH26 JFD17:JFD26 JOZ17:JOZ26 JYV17:JYV26 KIR17:KIR26 KSN17:KSN26 LCJ17:LCJ26 LMF17:LMF26 LWB17:LWB26 MFX17:MFX26 MPT17:MPT26 MZP17:MZP26 NJL17:NJL26 NTH17:NTH26 ODD17:ODD26 OMZ17:OMZ26 OWV17:OWV26 PGR17:PGR26 PQN17:PQN26 QAJ17:QAJ26 QKF17:QKF26 QUB17:QUB26 RDX17:RDX26 RNT17:RNT26 RXP17:RXP26 SHL17:SHL26 SRH17:SRH26 TBD17:TBD26 TKZ17:TKZ26 TUV17:TUV26 UER17:UER26 UON17:UON26 UYJ17:UYJ26 VIF17:VIF26 VSB17:VSB26 WBX17:WBX26 WLT17:WLT26 WVP17:WVP26 H65553:H65562 JD65553:JD65562 SZ65553:SZ65562 ACV65553:ACV65562 AMR65553:AMR65562 AWN65553:AWN65562 BGJ65553:BGJ65562 BQF65553:BQF65562 CAB65553:CAB65562 CJX65553:CJX65562 CTT65553:CTT65562 DDP65553:DDP65562 DNL65553:DNL65562 DXH65553:DXH65562 EHD65553:EHD65562 EQZ65553:EQZ65562 FAV65553:FAV65562 FKR65553:FKR65562 FUN65553:FUN65562 GEJ65553:GEJ65562 GOF65553:GOF65562 GYB65553:GYB65562 HHX65553:HHX65562 HRT65553:HRT65562 IBP65553:IBP65562 ILL65553:ILL65562 IVH65553:IVH65562 JFD65553:JFD65562 JOZ65553:JOZ65562 JYV65553:JYV65562 KIR65553:KIR65562 KSN65553:KSN65562 LCJ65553:LCJ65562 LMF65553:LMF65562 LWB65553:LWB65562 MFX65553:MFX65562 MPT65553:MPT65562 MZP65553:MZP65562 NJL65553:NJL65562 NTH65553:NTH65562 ODD65553:ODD65562 OMZ65553:OMZ65562 OWV65553:OWV65562 PGR65553:PGR65562 PQN65553:PQN65562 QAJ65553:QAJ65562 QKF65553:QKF65562 QUB65553:QUB65562 RDX65553:RDX65562 RNT65553:RNT65562 RXP65553:RXP65562 SHL65553:SHL65562 SRH65553:SRH65562 TBD65553:TBD65562 TKZ65553:TKZ65562 TUV65553:TUV65562 UER65553:UER65562 UON65553:UON65562 UYJ65553:UYJ65562 VIF65553:VIF65562 VSB65553:VSB65562 WBX65553:WBX65562 WLT65553:WLT65562 WVP65553:WVP65562 H131089:H131098 JD131089:JD131098 SZ131089:SZ131098 ACV131089:ACV131098 AMR131089:AMR131098 AWN131089:AWN131098 BGJ131089:BGJ131098 BQF131089:BQF131098 CAB131089:CAB131098 CJX131089:CJX131098 CTT131089:CTT131098 DDP131089:DDP131098 DNL131089:DNL131098 DXH131089:DXH131098 EHD131089:EHD131098 EQZ131089:EQZ131098 FAV131089:FAV131098 FKR131089:FKR131098 FUN131089:FUN131098 GEJ131089:GEJ131098 GOF131089:GOF131098 GYB131089:GYB131098 HHX131089:HHX131098 HRT131089:HRT131098 IBP131089:IBP131098 ILL131089:ILL131098 IVH131089:IVH131098 JFD131089:JFD131098 JOZ131089:JOZ131098 JYV131089:JYV131098 KIR131089:KIR131098 KSN131089:KSN131098 LCJ131089:LCJ131098 LMF131089:LMF131098 LWB131089:LWB131098 MFX131089:MFX131098 MPT131089:MPT131098 MZP131089:MZP131098 NJL131089:NJL131098 NTH131089:NTH131098 ODD131089:ODD131098 OMZ131089:OMZ131098 OWV131089:OWV131098 PGR131089:PGR131098 PQN131089:PQN131098 QAJ131089:QAJ131098 QKF131089:QKF131098 QUB131089:QUB131098 RDX131089:RDX131098 RNT131089:RNT131098 RXP131089:RXP131098 SHL131089:SHL131098 SRH131089:SRH131098 TBD131089:TBD131098 TKZ131089:TKZ131098 TUV131089:TUV131098 UER131089:UER131098 UON131089:UON131098 UYJ131089:UYJ131098 VIF131089:VIF131098 VSB131089:VSB131098 WBX131089:WBX131098 WLT131089:WLT131098 WVP131089:WVP131098 H196625:H196634 JD196625:JD196634 SZ196625:SZ196634 ACV196625:ACV196634 AMR196625:AMR196634 AWN196625:AWN196634 BGJ196625:BGJ196634 BQF196625:BQF196634 CAB196625:CAB196634 CJX196625:CJX196634 CTT196625:CTT196634 DDP196625:DDP196634 DNL196625:DNL196634 DXH196625:DXH196634 EHD196625:EHD196634 EQZ196625:EQZ196634 FAV196625:FAV196634 FKR196625:FKR196634 FUN196625:FUN196634 GEJ196625:GEJ196634 GOF196625:GOF196634 GYB196625:GYB196634 HHX196625:HHX196634 HRT196625:HRT196634 IBP196625:IBP196634 ILL196625:ILL196634 IVH196625:IVH196634 JFD196625:JFD196634 JOZ196625:JOZ196634 JYV196625:JYV196634 KIR196625:KIR196634 KSN196625:KSN196634 LCJ196625:LCJ196634 LMF196625:LMF196634 LWB196625:LWB196634 MFX196625:MFX196634 MPT196625:MPT196634 MZP196625:MZP196634 NJL196625:NJL196634 NTH196625:NTH196634 ODD196625:ODD196634 OMZ196625:OMZ196634 OWV196625:OWV196634 PGR196625:PGR196634 PQN196625:PQN196634 QAJ196625:QAJ196634 QKF196625:QKF196634 QUB196625:QUB196634 RDX196625:RDX196634 RNT196625:RNT196634 RXP196625:RXP196634 SHL196625:SHL196634 SRH196625:SRH196634 TBD196625:TBD196634 TKZ196625:TKZ196634 TUV196625:TUV196634 UER196625:UER196634 UON196625:UON196634 UYJ196625:UYJ196634 VIF196625:VIF196634 VSB196625:VSB196634 WBX196625:WBX196634 WLT196625:WLT196634 WVP196625:WVP196634 H262161:H262170 JD262161:JD262170 SZ262161:SZ262170 ACV262161:ACV262170 AMR262161:AMR262170 AWN262161:AWN262170 BGJ262161:BGJ262170 BQF262161:BQF262170 CAB262161:CAB262170 CJX262161:CJX262170 CTT262161:CTT262170 DDP262161:DDP262170 DNL262161:DNL262170 DXH262161:DXH262170 EHD262161:EHD262170 EQZ262161:EQZ262170 FAV262161:FAV262170 FKR262161:FKR262170 FUN262161:FUN262170 GEJ262161:GEJ262170 GOF262161:GOF262170 GYB262161:GYB262170 HHX262161:HHX262170 HRT262161:HRT262170 IBP262161:IBP262170 ILL262161:ILL262170 IVH262161:IVH262170 JFD262161:JFD262170 JOZ262161:JOZ262170 JYV262161:JYV262170 KIR262161:KIR262170 KSN262161:KSN262170 LCJ262161:LCJ262170 LMF262161:LMF262170 LWB262161:LWB262170 MFX262161:MFX262170 MPT262161:MPT262170 MZP262161:MZP262170 NJL262161:NJL262170 NTH262161:NTH262170 ODD262161:ODD262170 OMZ262161:OMZ262170 OWV262161:OWV262170 PGR262161:PGR262170 PQN262161:PQN262170 QAJ262161:QAJ262170 QKF262161:QKF262170 QUB262161:QUB262170 RDX262161:RDX262170 RNT262161:RNT262170 RXP262161:RXP262170 SHL262161:SHL262170 SRH262161:SRH262170 TBD262161:TBD262170 TKZ262161:TKZ262170 TUV262161:TUV262170 UER262161:UER262170 UON262161:UON262170 UYJ262161:UYJ262170 VIF262161:VIF262170 VSB262161:VSB262170 WBX262161:WBX262170 WLT262161:WLT262170 WVP262161:WVP262170 H327697:H327706 JD327697:JD327706 SZ327697:SZ327706 ACV327697:ACV327706 AMR327697:AMR327706 AWN327697:AWN327706 BGJ327697:BGJ327706 BQF327697:BQF327706 CAB327697:CAB327706 CJX327697:CJX327706 CTT327697:CTT327706 DDP327697:DDP327706 DNL327697:DNL327706 DXH327697:DXH327706 EHD327697:EHD327706 EQZ327697:EQZ327706 FAV327697:FAV327706 FKR327697:FKR327706 FUN327697:FUN327706 GEJ327697:GEJ327706 GOF327697:GOF327706 GYB327697:GYB327706 HHX327697:HHX327706 HRT327697:HRT327706 IBP327697:IBP327706 ILL327697:ILL327706 IVH327697:IVH327706 JFD327697:JFD327706 JOZ327697:JOZ327706 JYV327697:JYV327706 KIR327697:KIR327706 KSN327697:KSN327706 LCJ327697:LCJ327706 LMF327697:LMF327706 LWB327697:LWB327706 MFX327697:MFX327706 MPT327697:MPT327706 MZP327697:MZP327706 NJL327697:NJL327706 NTH327697:NTH327706 ODD327697:ODD327706 OMZ327697:OMZ327706 OWV327697:OWV327706 PGR327697:PGR327706 PQN327697:PQN327706 QAJ327697:QAJ327706 QKF327697:QKF327706 QUB327697:QUB327706 RDX327697:RDX327706 RNT327697:RNT327706 RXP327697:RXP327706 SHL327697:SHL327706 SRH327697:SRH327706 TBD327697:TBD327706 TKZ327697:TKZ327706 TUV327697:TUV327706 UER327697:UER327706 UON327697:UON327706 UYJ327697:UYJ327706 VIF327697:VIF327706 VSB327697:VSB327706 WBX327697:WBX327706 WLT327697:WLT327706 WVP327697:WVP327706 H393233:H393242 JD393233:JD393242 SZ393233:SZ393242 ACV393233:ACV393242 AMR393233:AMR393242 AWN393233:AWN393242 BGJ393233:BGJ393242 BQF393233:BQF393242 CAB393233:CAB393242 CJX393233:CJX393242 CTT393233:CTT393242 DDP393233:DDP393242 DNL393233:DNL393242 DXH393233:DXH393242 EHD393233:EHD393242 EQZ393233:EQZ393242 FAV393233:FAV393242 FKR393233:FKR393242 FUN393233:FUN393242 GEJ393233:GEJ393242 GOF393233:GOF393242 GYB393233:GYB393242 HHX393233:HHX393242 HRT393233:HRT393242 IBP393233:IBP393242 ILL393233:ILL393242 IVH393233:IVH393242 JFD393233:JFD393242 JOZ393233:JOZ393242 JYV393233:JYV393242 KIR393233:KIR393242 KSN393233:KSN393242 LCJ393233:LCJ393242 LMF393233:LMF393242 LWB393233:LWB393242 MFX393233:MFX393242 MPT393233:MPT393242 MZP393233:MZP393242 NJL393233:NJL393242 NTH393233:NTH393242 ODD393233:ODD393242 OMZ393233:OMZ393242 OWV393233:OWV393242 PGR393233:PGR393242 PQN393233:PQN393242 QAJ393233:QAJ393242 QKF393233:QKF393242 QUB393233:QUB393242 RDX393233:RDX393242 RNT393233:RNT393242 RXP393233:RXP393242 SHL393233:SHL393242 SRH393233:SRH393242 TBD393233:TBD393242 TKZ393233:TKZ393242 TUV393233:TUV393242 UER393233:UER393242 UON393233:UON393242 UYJ393233:UYJ393242 VIF393233:VIF393242 VSB393233:VSB393242 WBX393233:WBX393242 WLT393233:WLT393242 WVP393233:WVP393242 H458769:H458778 JD458769:JD458778 SZ458769:SZ458778 ACV458769:ACV458778 AMR458769:AMR458778 AWN458769:AWN458778 BGJ458769:BGJ458778 BQF458769:BQF458778 CAB458769:CAB458778 CJX458769:CJX458778 CTT458769:CTT458778 DDP458769:DDP458778 DNL458769:DNL458778 DXH458769:DXH458778 EHD458769:EHD458778 EQZ458769:EQZ458778 FAV458769:FAV458778 FKR458769:FKR458778 FUN458769:FUN458778 GEJ458769:GEJ458778 GOF458769:GOF458778 GYB458769:GYB458778 HHX458769:HHX458778 HRT458769:HRT458778 IBP458769:IBP458778 ILL458769:ILL458778 IVH458769:IVH458778 JFD458769:JFD458778 JOZ458769:JOZ458778 JYV458769:JYV458778 KIR458769:KIR458778 KSN458769:KSN458778 LCJ458769:LCJ458778 LMF458769:LMF458778 LWB458769:LWB458778 MFX458769:MFX458778 MPT458769:MPT458778 MZP458769:MZP458778 NJL458769:NJL458778 NTH458769:NTH458778 ODD458769:ODD458778 OMZ458769:OMZ458778 OWV458769:OWV458778 PGR458769:PGR458778 PQN458769:PQN458778 QAJ458769:QAJ458778 QKF458769:QKF458778 QUB458769:QUB458778 RDX458769:RDX458778 RNT458769:RNT458778 RXP458769:RXP458778 SHL458769:SHL458778 SRH458769:SRH458778 TBD458769:TBD458778 TKZ458769:TKZ458778 TUV458769:TUV458778 UER458769:UER458778 UON458769:UON458778 UYJ458769:UYJ458778 VIF458769:VIF458778 VSB458769:VSB458778 WBX458769:WBX458778 WLT458769:WLT458778 WVP458769:WVP458778 H524305:H524314 JD524305:JD524314 SZ524305:SZ524314 ACV524305:ACV524314 AMR524305:AMR524314 AWN524305:AWN524314 BGJ524305:BGJ524314 BQF524305:BQF524314 CAB524305:CAB524314 CJX524305:CJX524314 CTT524305:CTT524314 DDP524305:DDP524314 DNL524305:DNL524314 DXH524305:DXH524314 EHD524305:EHD524314 EQZ524305:EQZ524314 FAV524305:FAV524314 FKR524305:FKR524314 FUN524305:FUN524314 GEJ524305:GEJ524314 GOF524305:GOF524314 GYB524305:GYB524314 HHX524305:HHX524314 HRT524305:HRT524314 IBP524305:IBP524314 ILL524305:ILL524314 IVH524305:IVH524314 JFD524305:JFD524314 JOZ524305:JOZ524314 JYV524305:JYV524314 KIR524305:KIR524314 KSN524305:KSN524314 LCJ524305:LCJ524314 LMF524305:LMF524314 LWB524305:LWB524314 MFX524305:MFX524314 MPT524305:MPT524314 MZP524305:MZP524314 NJL524305:NJL524314 NTH524305:NTH524314 ODD524305:ODD524314 OMZ524305:OMZ524314 OWV524305:OWV524314 PGR524305:PGR524314 PQN524305:PQN524314 QAJ524305:QAJ524314 QKF524305:QKF524314 QUB524305:QUB524314 RDX524305:RDX524314 RNT524305:RNT524314 RXP524305:RXP524314 SHL524305:SHL524314 SRH524305:SRH524314 TBD524305:TBD524314 TKZ524305:TKZ524314 TUV524305:TUV524314 UER524305:UER524314 UON524305:UON524314 UYJ524305:UYJ524314 VIF524305:VIF524314 VSB524305:VSB524314 WBX524305:WBX524314 WLT524305:WLT524314 WVP524305:WVP524314 H589841:H589850 JD589841:JD589850 SZ589841:SZ589850 ACV589841:ACV589850 AMR589841:AMR589850 AWN589841:AWN589850 BGJ589841:BGJ589850 BQF589841:BQF589850 CAB589841:CAB589850 CJX589841:CJX589850 CTT589841:CTT589850 DDP589841:DDP589850 DNL589841:DNL589850 DXH589841:DXH589850 EHD589841:EHD589850 EQZ589841:EQZ589850 FAV589841:FAV589850 FKR589841:FKR589850 FUN589841:FUN589850 GEJ589841:GEJ589850 GOF589841:GOF589850 GYB589841:GYB589850 HHX589841:HHX589850 HRT589841:HRT589850 IBP589841:IBP589850 ILL589841:ILL589850 IVH589841:IVH589850 JFD589841:JFD589850 JOZ589841:JOZ589850 JYV589841:JYV589850 KIR589841:KIR589850 KSN589841:KSN589850 LCJ589841:LCJ589850 LMF589841:LMF589850 LWB589841:LWB589850 MFX589841:MFX589850 MPT589841:MPT589850 MZP589841:MZP589850 NJL589841:NJL589850 NTH589841:NTH589850 ODD589841:ODD589850 OMZ589841:OMZ589850 OWV589841:OWV589850 PGR589841:PGR589850 PQN589841:PQN589850 QAJ589841:QAJ589850 QKF589841:QKF589850 QUB589841:QUB589850 RDX589841:RDX589850 RNT589841:RNT589850 RXP589841:RXP589850 SHL589841:SHL589850 SRH589841:SRH589850 TBD589841:TBD589850 TKZ589841:TKZ589850 TUV589841:TUV589850 UER589841:UER589850 UON589841:UON589850 UYJ589841:UYJ589850 VIF589841:VIF589850 VSB589841:VSB589850 WBX589841:WBX589850 WLT589841:WLT589850 WVP589841:WVP589850 H655377:H655386 JD655377:JD655386 SZ655377:SZ655386 ACV655377:ACV655386 AMR655377:AMR655386 AWN655377:AWN655386 BGJ655377:BGJ655386 BQF655377:BQF655386 CAB655377:CAB655386 CJX655377:CJX655386 CTT655377:CTT655386 DDP655377:DDP655386 DNL655377:DNL655386 DXH655377:DXH655386 EHD655377:EHD655386 EQZ655377:EQZ655386 FAV655377:FAV655386 FKR655377:FKR655386 FUN655377:FUN655386 GEJ655377:GEJ655386 GOF655377:GOF655386 GYB655377:GYB655386 HHX655377:HHX655386 HRT655377:HRT655386 IBP655377:IBP655386 ILL655377:ILL655386 IVH655377:IVH655386 JFD655377:JFD655386 JOZ655377:JOZ655386 JYV655377:JYV655386 KIR655377:KIR655386 KSN655377:KSN655386 LCJ655377:LCJ655386 LMF655377:LMF655386 LWB655377:LWB655386 MFX655377:MFX655386 MPT655377:MPT655386 MZP655377:MZP655386 NJL655377:NJL655386 NTH655377:NTH655386 ODD655377:ODD655386 OMZ655377:OMZ655386 OWV655377:OWV655386 PGR655377:PGR655386 PQN655377:PQN655386 QAJ655377:QAJ655386 QKF655377:QKF655386 QUB655377:QUB655386 RDX655377:RDX655386 RNT655377:RNT655386 RXP655377:RXP655386 SHL655377:SHL655386 SRH655377:SRH655386 TBD655377:TBD655386 TKZ655377:TKZ655386 TUV655377:TUV655386 UER655377:UER655386 UON655377:UON655386 UYJ655377:UYJ655386 VIF655377:VIF655386 VSB655377:VSB655386 WBX655377:WBX655386 WLT655377:WLT655386 WVP655377:WVP655386 H720913:H720922 JD720913:JD720922 SZ720913:SZ720922 ACV720913:ACV720922 AMR720913:AMR720922 AWN720913:AWN720922 BGJ720913:BGJ720922 BQF720913:BQF720922 CAB720913:CAB720922 CJX720913:CJX720922 CTT720913:CTT720922 DDP720913:DDP720922 DNL720913:DNL720922 DXH720913:DXH720922 EHD720913:EHD720922 EQZ720913:EQZ720922 FAV720913:FAV720922 FKR720913:FKR720922 FUN720913:FUN720922 GEJ720913:GEJ720922 GOF720913:GOF720922 GYB720913:GYB720922 HHX720913:HHX720922 HRT720913:HRT720922 IBP720913:IBP720922 ILL720913:ILL720922 IVH720913:IVH720922 JFD720913:JFD720922 JOZ720913:JOZ720922 JYV720913:JYV720922 KIR720913:KIR720922 KSN720913:KSN720922 LCJ720913:LCJ720922 LMF720913:LMF720922 LWB720913:LWB720922 MFX720913:MFX720922 MPT720913:MPT720922 MZP720913:MZP720922 NJL720913:NJL720922 NTH720913:NTH720922 ODD720913:ODD720922 OMZ720913:OMZ720922 OWV720913:OWV720922 PGR720913:PGR720922 PQN720913:PQN720922 QAJ720913:QAJ720922 QKF720913:QKF720922 QUB720913:QUB720922 RDX720913:RDX720922 RNT720913:RNT720922 RXP720913:RXP720922 SHL720913:SHL720922 SRH720913:SRH720922 TBD720913:TBD720922 TKZ720913:TKZ720922 TUV720913:TUV720922 UER720913:UER720922 UON720913:UON720922 UYJ720913:UYJ720922 VIF720913:VIF720922 VSB720913:VSB720922 WBX720913:WBX720922 WLT720913:WLT720922 WVP720913:WVP720922 H786449:H786458 JD786449:JD786458 SZ786449:SZ786458 ACV786449:ACV786458 AMR786449:AMR786458 AWN786449:AWN786458 BGJ786449:BGJ786458 BQF786449:BQF786458 CAB786449:CAB786458 CJX786449:CJX786458 CTT786449:CTT786458 DDP786449:DDP786458 DNL786449:DNL786458 DXH786449:DXH786458 EHD786449:EHD786458 EQZ786449:EQZ786458 FAV786449:FAV786458 FKR786449:FKR786458 FUN786449:FUN786458 GEJ786449:GEJ786458 GOF786449:GOF786458 GYB786449:GYB786458 HHX786449:HHX786458 HRT786449:HRT786458 IBP786449:IBP786458 ILL786449:ILL786458 IVH786449:IVH786458 JFD786449:JFD786458 JOZ786449:JOZ786458 JYV786449:JYV786458 KIR786449:KIR786458 KSN786449:KSN786458 LCJ786449:LCJ786458 LMF786449:LMF786458 LWB786449:LWB786458 MFX786449:MFX786458 MPT786449:MPT786458 MZP786449:MZP786458 NJL786449:NJL786458 NTH786449:NTH786458 ODD786449:ODD786458 OMZ786449:OMZ786458 OWV786449:OWV786458 PGR786449:PGR786458 PQN786449:PQN786458 QAJ786449:QAJ786458 QKF786449:QKF786458 QUB786449:QUB786458 RDX786449:RDX786458 RNT786449:RNT786458 RXP786449:RXP786458 SHL786449:SHL786458 SRH786449:SRH786458 TBD786449:TBD786458 TKZ786449:TKZ786458 TUV786449:TUV786458 UER786449:UER786458 UON786449:UON786458 UYJ786449:UYJ786458 VIF786449:VIF786458 VSB786449:VSB786458 WBX786449:WBX786458 WLT786449:WLT786458 WVP786449:WVP786458 H851985:H851994 JD851985:JD851994 SZ851985:SZ851994 ACV851985:ACV851994 AMR851985:AMR851994 AWN851985:AWN851994 BGJ851985:BGJ851994 BQF851985:BQF851994 CAB851985:CAB851994 CJX851985:CJX851994 CTT851985:CTT851994 DDP851985:DDP851994 DNL851985:DNL851994 DXH851985:DXH851994 EHD851985:EHD851994 EQZ851985:EQZ851994 FAV851985:FAV851994 FKR851985:FKR851994 FUN851985:FUN851994 GEJ851985:GEJ851994 GOF851985:GOF851994 GYB851985:GYB851994 HHX851985:HHX851994 HRT851985:HRT851994 IBP851985:IBP851994 ILL851985:ILL851994 IVH851985:IVH851994 JFD851985:JFD851994 JOZ851985:JOZ851994 JYV851985:JYV851994 KIR851985:KIR851994 KSN851985:KSN851994 LCJ851985:LCJ851994 LMF851985:LMF851994 LWB851985:LWB851994 MFX851985:MFX851994 MPT851985:MPT851994 MZP851985:MZP851994 NJL851985:NJL851994 NTH851985:NTH851994 ODD851985:ODD851994 OMZ851985:OMZ851994 OWV851985:OWV851994 PGR851985:PGR851994 PQN851985:PQN851994 QAJ851985:QAJ851994 QKF851985:QKF851994 QUB851985:QUB851994 RDX851985:RDX851994 RNT851985:RNT851994 RXP851985:RXP851994 SHL851985:SHL851994 SRH851985:SRH851994 TBD851985:TBD851994 TKZ851985:TKZ851994 TUV851985:TUV851994 UER851985:UER851994 UON851985:UON851994 UYJ851985:UYJ851994 VIF851985:VIF851994 VSB851985:VSB851994 WBX851985:WBX851994 WLT851985:WLT851994 WVP851985:WVP851994 H917521:H917530 JD917521:JD917530 SZ917521:SZ917530 ACV917521:ACV917530 AMR917521:AMR917530 AWN917521:AWN917530 BGJ917521:BGJ917530 BQF917521:BQF917530 CAB917521:CAB917530 CJX917521:CJX917530 CTT917521:CTT917530 DDP917521:DDP917530 DNL917521:DNL917530 DXH917521:DXH917530 EHD917521:EHD917530 EQZ917521:EQZ917530 FAV917521:FAV917530 FKR917521:FKR917530 FUN917521:FUN917530 GEJ917521:GEJ917530 GOF917521:GOF917530 GYB917521:GYB917530 HHX917521:HHX917530 HRT917521:HRT917530 IBP917521:IBP917530 ILL917521:ILL917530 IVH917521:IVH917530 JFD917521:JFD917530 JOZ917521:JOZ917530 JYV917521:JYV917530 KIR917521:KIR917530 KSN917521:KSN917530 LCJ917521:LCJ917530 LMF917521:LMF917530 LWB917521:LWB917530 MFX917521:MFX917530 MPT917521:MPT917530 MZP917521:MZP917530 NJL917521:NJL917530 NTH917521:NTH917530 ODD917521:ODD917530 OMZ917521:OMZ917530 OWV917521:OWV917530 PGR917521:PGR917530 PQN917521:PQN917530 QAJ917521:QAJ917530 QKF917521:QKF917530 QUB917521:QUB917530 RDX917521:RDX917530 RNT917521:RNT917530 RXP917521:RXP917530 SHL917521:SHL917530 SRH917521:SRH917530 TBD917521:TBD917530 TKZ917521:TKZ917530 TUV917521:TUV917530 UER917521:UER917530 UON917521:UON917530 UYJ917521:UYJ917530 VIF917521:VIF917530 VSB917521:VSB917530 WBX917521:WBX917530 WLT917521:WLT917530 WVP917521:WVP917530 H983057:H983066 JD983057:JD983066 SZ983057:SZ983066 ACV983057:ACV983066 AMR983057:AMR983066 AWN983057:AWN983066 BGJ983057:BGJ983066 BQF983057:BQF983066 CAB983057:CAB983066 CJX983057:CJX983066 CTT983057:CTT983066 DDP983057:DDP983066 DNL983057:DNL983066 DXH983057:DXH983066 EHD983057:EHD983066 EQZ983057:EQZ983066 FAV983057:FAV983066 FKR983057:FKR983066 FUN983057:FUN983066 GEJ983057:GEJ983066 GOF983057:GOF983066 GYB983057:GYB983066 HHX983057:HHX983066 HRT983057:HRT983066 IBP983057:IBP983066 ILL983057:ILL983066 IVH983057:IVH983066 JFD983057:JFD983066 JOZ983057:JOZ983066 JYV983057:JYV983066 KIR983057:KIR983066 KSN983057:KSN983066 LCJ983057:LCJ983066 LMF983057:LMF983066 LWB983057:LWB983066 MFX983057:MFX983066 MPT983057:MPT983066 MZP983057:MZP983066 NJL983057:NJL983066 NTH983057:NTH983066 ODD983057:ODD983066 OMZ983057:OMZ983066 OWV983057:OWV983066 PGR983057:PGR983066 PQN983057:PQN983066 QAJ983057:QAJ983066 QKF983057:QKF983066 QUB983057:QUB983066 RDX983057:RDX983066 RNT983057:RNT983066 RXP983057:RXP983066 SHL983057:SHL983066 SRH983057:SRH983066 TBD983057:TBD983066 TKZ983057:TKZ983066 TUV983057:TUV983066 UER983057:UER983066 UON983057:UON983066 UYJ983057:UYJ983066 VIF983057:VIF983066 VSB983057:VSB983066 WBX983057:WBX983066 WLT983057:WLT983066 WVP983057:WVP983066 H30 JD30 SZ30 ACV30 AMR30 AWN30 BGJ30 BQF30 CAB30 CJX30 CTT30 DDP30 DNL30 DXH30 EHD30 EQZ30 FAV30 FKR30 FUN30 GEJ30 GOF30 GYB30 HHX30 HRT30 IBP30 ILL30 IVH30 JFD30 JOZ30 JYV30 KIR30 KSN30 LCJ30 LMF30 LWB30 MFX30 MPT30 MZP30 NJL30 NTH30 ODD30 OMZ30 OWV30 PGR30 PQN30 QAJ30 QKF30 QUB30 RDX30 RNT30 RXP30 SHL30 SRH30 TBD30 TKZ30 TUV30 UER30 UON30 UYJ30 VIF30 VSB30 WBX30 WLT30 WVP30 H65566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H131102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H196638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H262174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H327710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H393246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H458782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H524318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H589854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H655390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H720926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H786462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H851998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H917534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H983070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WVP983070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J17:J26 JF17:JF26 TB17:TB26 ACX17:ACX26 AMT17:AMT26 AWP17:AWP26 BGL17:BGL26 BQH17:BQH26 CAD17:CAD26 CJZ17:CJZ26 CTV17:CTV26 DDR17:DDR26 DNN17:DNN26 DXJ17:DXJ26 EHF17:EHF26 ERB17:ERB26 FAX17:FAX26 FKT17:FKT26 FUP17:FUP26 GEL17:GEL26 GOH17:GOH26 GYD17:GYD26 HHZ17:HHZ26 HRV17:HRV26 IBR17:IBR26 ILN17:ILN26 IVJ17:IVJ26 JFF17:JFF26 JPB17:JPB26 JYX17:JYX26 KIT17:KIT26 KSP17:KSP26 LCL17:LCL26 LMH17:LMH26 LWD17:LWD26 MFZ17:MFZ26 MPV17:MPV26 MZR17:MZR26 NJN17:NJN26 NTJ17:NTJ26 ODF17:ODF26 ONB17:ONB26 OWX17:OWX26 PGT17:PGT26 PQP17:PQP26 QAL17:QAL26 QKH17:QKH26 QUD17:QUD26 RDZ17:RDZ26 RNV17:RNV26 RXR17:RXR26 SHN17:SHN26 SRJ17:SRJ26 TBF17:TBF26 TLB17:TLB26 TUX17:TUX26 UET17:UET26 UOP17:UOP26 UYL17:UYL26 VIH17:VIH26 VSD17:VSD26 WBZ17:WBZ26 WLV17:WLV26 WVR17:WVR26 J65553:J65562 JF65553:JF65562 TB65553:TB65562 ACX65553:ACX65562 AMT65553:AMT65562 AWP65553:AWP65562 BGL65553:BGL65562 BQH65553:BQH65562 CAD65553:CAD65562 CJZ65553:CJZ65562 CTV65553:CTV65562 DDR65553:DDR65562 DNN65553:DNN65562 DXJ65553:DXJ65562 EHF65553:EHF65562 ERB65553:ERB65562 FAX65553:FAX65562 FKT65553:FKT65562 FUP65553:FUP65562 GEL65553:GEL65562 GOH65553:GOH65562 GYD65553:GYD65562 HHZ65553:HHZ65562 HRV65553:HRV65562 IBR65553:IBR65562 ILN65553:ILN65562 IVJ65553:IVJ65562 JFF65553:JFF65562 JPB65553:JPB65562 JYX65553:JYX65562 KIT65553:KIT65562 KSP65553:KSP65562 LCL65553:LCL65562 LMH65553:LMH65562 LWD65553:LWD65562 MFZ65553:MFZ65562 MPV65553:MPV65562 MZR65553:MZR65562 NJN65553:NJN65562 NTJ65553:NTJ65562 ODF65553:ODF65562 ONB65553:ONB65562 OWX65553:OWX65562 PGT65553:PGT65562 PQP65553:PQP65562 QAL65553:QAL65562 QKH65553:QKH65562 QUD65553:QUD65562 RDZ65553:RDZ65562 RNV65553:RNV65562 RXR65553:RXR65562 SHN65553:SHN65562 SRJ65553:SRJ65562 TBF65553:TBF65562 TLB65553:TLB65562 TUX65553:TUX65562 UET65553:UET65562 UOP65553:UOP65562 UYL65553:UYL65562 VIH65553:VIH65562 VSD65553:VSD65562 WBZ65553:WBZ65562 WLV65553:WLV65562 WVR65553:WVR65562 J131089:J131098 JF131089:JF131098 TB131089:TB131098 ACX131089:ACX131098 AMT131089:AMT131098 AWP131089:AWP131098 BGL131089:BGL131098 BQH131089:BQH131098 CAD131089:CAD131098 CJZ131089:CJZ131098 CTV131089:CTV131098 DDR131089:DDR131098 DNN131089:DNN131098 DXJ131089:DXJ131098 EHF131089:EHF131098 ERB131089:ERB131098 FAX131089:FAX131098 FKT131089:FKT131098 FUP131089:FUP131098 GEL131089:GEL131098 GOH131089:GOH131098 GYD131089:GYD131098 HHZ131089:HHZ131098 HRV131089:HRV131098 IBR131089:IBR131098 ILN131089:ILN131098 IVJ131089:IVJ131098 JFF131089:JFF131098 JPB131089:JPB131098 JYX131089:JYX131098 KIT131089:KIT131098 KSP131089:KSP131098 LCL131089:LCL131098 LMH131089:LMH131098 LWD131089:LWD131098 MFZ131089:MFZ131098 MPV131089:MPV131098 MZR131089:MZR131098 NJN131089:NJN131098 NTJ131089:NTJ131098 ODF131089:ODF131098 ONB131089:ONB131098 OWX131089:OWX131098 PGT131089:PGT131098 PQP131089:PQP131098 QAL131089:QAL131098 QKH131089:QKH131098 QUD131089:QUD131098 RDZ131089:RDZ131098 RNV131089:RNV131098 RXR131089:RXR131098 SHN131089:SHN131098 SRJ131089:SRJ131098 TBF131089:TBF131098 TLB131089:TLB131098 TUX131089:TUX131098 UET131089:UET131098 UOP131089:UOP131098 UYL131089:UYL131098 VIH131089:VIH131098 VSD131089:VSD131098 WBZ131089:WBZ131098 WLV131089:WLV131098 WVR131089:WVR131098 J196625:J196634 JF196625:JF196634 TB196625:TB196634 ACX196625:ACX196634 AMT196625:AMT196634 AWP196625:AWP196634 BGL196625:BGL196634 BQH196625:BQH196634 CAD196625:CAD196634 CJZ196625:CJZ196634 CTV196625:CTV196634 DDR196625:DDR196634 DNN196625:DNN196634 DXJ196625:DXJ196634 EHF196625:EHF196634 ERB196625:ERB196634 FAX196625:FAX196634 FKT196625:FKT196634 FUP196625:FUP196634 GEL196625:GEL196634 GOH196625:GOH196634 GYD196625:GYD196634 HHZ196625:HHZ196634 HRV196625:HRV196634 IBR196625:IBR196634 ILN196625:ILN196634 IVJ196625:IVJ196634 JFF196625:JFF196634 JPB196625:JPB196634 JYX196625:JYX196634 KIT196625:KIT196634 KSP196625:KSP196634 LCL196625:LCL196634 LMH196625:LMH196634 LWD196625:LWD196634 MFZ196625:MFZ196634 MPV196625:MPV196634 MZR196625:MZR196634 NJN196625:NJN196634 NTJ196625:NTJ196634 ODF196625:ODF196634 ONB196625:ONB196634 OWX196625:OWX196634 PGT196625:PGT196634 PQP196625:PQP196634 QAL196625:QAL196634 QKH196625:QKH196634 QUD196625:QUD196634 RDZ196625:RDZ196634 RNV196625:RNV196634 RXR196625:RXR196634 SHN196625:SHN196634 SRJ196625:SRJ196634 TBF196625:TBF196634 TLB196625:TLB196634 TUX196625:TUX196634 UET196625:UET196634 UOP196625:UOP196634 UYL196625:UYL196634 VIH196625:VIH196634 VSD196625:VSD196634 WBZ196625:WBZ196634 WLV196625:WLV196634 WVR196625:WVR196634 J262161:J262170 JF262161:JF262170 TB262161:TB262170 ACX262161:ACX262170 AMT262161:AMT262170 AWP262161:AWP262170 BGL262161:BGL262170 BQH262161:BQH262170 CAD262161:CAD262170 CJZ262161:CJZ262170 CTV262161:CTV262170 DDR262161:DDR262170 DNN262161:DNN262170 DXJ262161:DXJ262170 EHF262161:EHF262170 ERB262161:ERB262170 FAX262161:FAX262170 FKT262161:FKT262170 FUP262161:FUP262170 GEL262161:GEL262170 GOH262161:GOH262170 GYD262161:GYD262170 HHZ262161:HHZ262170 HRV262161:HRV262170 IBR262161:IBR262170 ILN262161:ILN262170 IVJ262161:IVJ262170 JFF262161:JFF262170 JPB262161:JPB262170 JYX262161:JYX262170 KIT262161:KIT262170 KSP262161:KSP262170 LCL262161:LCL262170 LMH262161:LMH262170 LWD262161:LWD262170 MFZ262161:MFZ262170 MPV262161:MPV262170 MZR262161:MZR262170 NJN262161:NJN262170 NTJ262161:NTJ262170 ODF262161:ODF262170 ONB262161:ONB262170 OWX262161:OWX262170 PGT262161:PGT262170 PQP262161:PQP262170 QAL262161:QAL262170 QKH262161:QKH262170 QUD262161:QUD262170 RDZ262161:RDZ262170 RNV262161:RNV262170 RXR262161:RXR262170 SHN262161:SHN262170 SRJ262161:SRJ262170 TBF262161:TBF262170 TLB262161:TLB262170 TUX262161:TUX262170 UET262161:UET262170 UOP262161:UOP262170 UYL262161:UYL262170 VIH262161:VIH262170 VSD262161:VSD262170 WBZ262161:WBZ262170 WLV262161:WLV262170 WVR262161:WVR262170 J327697:J327706 JF327697:JF327706 TB327697:TB327706 ACX327697:ACX327706 AMT327697:AMT327706 AWP327697:AWP327706 BGL327697:BGL327706 BQH327697:BQH327706 CAD327697:CAD327706 CJZ327697:CJZ327706 CTV327697:CTV327706 DDR327697:DDR327706 DNN327697:DNN327706 DXJ327697:DXJ327706 EHF327697:EHF327706 ERB327697:ERB327706 FAX327697:FAX327706 FKT327697:FKT327706 FUP327697:FUP327706 GEL327697:GEL327706 GOH327697:GOH327706 GYD327697:GYD327706 HHZ327697:HHZ327706 HRV327697:HRV327706 IBR327697:IBR327706 ILN327697:ILN327706 IVJ327697:IVJ327706 JFF327697:JFF327706 JPB327697:JPB327706 JYX327697:JYX327706 KIT327697:KIT327706 KSP327697:KSP327706 LCL327697:LCL327706 LMH327697:LMH327706 LWD327697:LWD327706 MFZ327697:MFZ327706 MPV327697:MPV327706 MZR327697:MZR327706 NJN327697:NJN327706 NTJ327697:NTJ327706 ODF327697:ODF327706 ONB327697:ONB327706 OWX327697:OWX327706 PGT327697:PGT327706 PQP327697:PQP327706 QAL327697:QAL327706 QKH327697:QKH327706 QUD327697:QUD327706 RDZ327697:RDZ327706 RNV327697:RNV327706 RXR327697:RXR327706 SHN327697:SHN327706 SRJ327697:SRJ327706 TBF327697:TBF327706 TLB327697:TLB327706 TUX327697:TUX327706 UET327697:UET327706 UOP327697:UOP327706 UYL327697:UYL327706 VIH327697:VIH327706 VSD327697:VSD327706 WBZ327697:WBZ327706 WLV327697:WLV327706 WVR327697:WVR327706 J393233:J393242 JF393233:JF393242 TB393233:TB393242 ACX393233:ACX393242 AMT393233:AMT393242 AWP393233:AWP393242 BGL393233:BGL393242 BQH393233:BQH393242 CAD393233:CAD393242 CJZ393233:CJZ393242 CTV393233:CTV393242 DDR393233:DDR393242 DNN393233:DNN393242 DXJ393233:DXJ393242 EHF393233:EHF393242 ERB393233:ERB393242 FAX393233:FAX393242 FKT393233:FKT393242 FUP393233:FUP393242 GEL393233:GEL393242 GOH393233:GOH393242 GYD393233:GYD393242 HHZ393233:HHZ393242 HRV393233:HRV393242 IBR393233:IBR393242 ILN393233:ILN393242 IVJ393233:IVJ393242 JFF393233:JFF393242 JPB393233:JPB393242 JYX393233:JYX393242 KIT393233:KIT393242 KSP393233:KSP393242 LCL393233:LCL393242 LMH393233:LMH393242 LWD393233:LWD393242 MFZ393233:MFZ393242 MPV393233:MPV393242 MZR393233:MZR393242 NJN393233:NJN393242 NTJ393233:NTJ393242 ODF393233:ODF393242 ONB393233:ONB393242 OWX393233:OWX393242 PGT393233:PGT393242 PQP393233:PQP393242 QAL393233:QAL393242 QKH393233:QKH393242 QUD393233:QUD393242 RDZ393233:RDZ393242 RNV393233:RNV393242 RXR393233:RXR393242 SHN393233:SHN393242 SRJ393233:SRJ393242 TBF393233:TBF393242 TLB393233:TLB393242 TUX393233:TUX393242 UET393233:UET393242 UOP393233:UOP393242 UYL393233:UYL393242 VIH393233:VIH393242 VSD393233:VSD393242 WBZ393233:WBZ393242 WLV393233:WLV393242 WVR393233:WVR393242 J458769:J458778 JF458769:JF458778 TB458769:TB458778 ACX458769:ACX458778 AMT458769:AMT458778 AWP458769:AWP458778 BGL458769:BGL458778 BQH458769:BQH458778 CAD458769:CAD458778 CJZ458769:CJZ458778 CTV458769:CTV458778 DDR458769:DDR458778 DNN458769:DNN458778 DXJ458769:DXJ458778 EHF458769:EHF458778 ERB458769:ERB458778 FAX458769:FAX458778 FKT458769:FKT458778 FUP458769:FUP458778 GEL458769:GEL458778 GOH458769:GOH458778 GYD458769:GYD458778 HHZ458769:HHZ458778 HRV458769:HRV458778 IBR458769:IBR458778 ILN458769:ILN458778 IVJ458769:IVJ458778 JFF458769:JFF458778 JPB458769:JPB458778 JYX458769:JYX458778 KIT458769:KIT458778 KSP458769:KSP458778 LCL458769:LCL458778 LMH458769:LMH458778 LWD458769:LWD458778 MFZ458769:MFZ458778 MPV458769:MPV458778 MZR458769:MZR458778 NJN458769:NJN458778 NTJ458769:NTJ458778 ODF458769:ODF458778 ONB458769:ONB458778 OWX458769:OWX458778 PGT458769:PGT458778 PQP458769:PQP458778 QAL458769:QAL458778 QKH458769:QKH458778 QUD458769:QUD458778 RDZ458769:RDZ458778 RNV458769:RNV458778 RXR458769:RXR458778 SHN458769:SHN458778 SRJ458769:SRJ458778 TBF458769:TBF458778 TLB458769:TLB458778 TUX458769:TUX458778 UET458769:UET458778 UOP458769:UOP458778 UYL458769:UYL458778 VIH458769:VIH458778 VSD458769:VSD458778 WBZ458769:WBZ458778 WLV458769:WLV458778 WVR458769:WVR458778 J524305:J524314 JF524305:JF524314 TB524305:TB524314 ACX524305:ACX524314 AMT524305:AMT524314 AWP524305:AWP524314 BGL524305:BGL524314 BQH524305:BQH524314 CAD524305:CAD524314 CJZ524305:CJZ524314 CTV524305:CTV524314 DDR524305:DDR524314 DNN524305:DNN524314 DXJ524305:DXJ524314 EHF524305:EHF524314 ERB524305:ERB524314 FAX524305:FAX524314 FKT524305:FKT524314 FUP524305:FUP524314 GEL524305:GEL524314 GOH524305:GOH524314 GYD524305:GYD524314 HHZ524305:HHZ524314 HRV524305:HRV524314 IBR524305:IBR524314 ILN524305:ILN524314 IVJ524305:IVJ524314 JFF524305:JFF524314 JPB524305:JPB524314 JYX524305:JYX524314 KIT524305:KIT524314 KSP524305:KSP524314 LCL524305:LCL524314 LMH524305:LMH524314 LWD524305:LWD524314 MFZ524305:MFZ524314 MPV524305:MPV524314 MZR524305:MZR524314 NJN524305:NJN524314 NTJ524305:NTJ524314 ODF524305:ODF524314 ONB524305:ONB524314 OWX524305:OWX524314 PGT524305:PGT524314 PQP524305:PQP524314 QAL524305:QAL524314 QKH524305:QKH524314 QUD524305:QUD524314 RDZ524305:RDZ524314 RNV524305:RNV524314 RXR524305:RXR524314 SHN524305:SHN524314 SRJ524305:SRJ524314 TBF524305:TBF524314 TLB524305:TLB524314 TUX524305:TUX524314 UET524305:UET524314 UOP524305:UOP524314 UYL524305:UYL524314 VIH524305:VIH524314 VSD524305:VSD524314 WBZ524305:WBZ524314 WLV524305:WLV524314 WVR524305:WVR524314 J589841:J589850 JF589841:JF589850 TB589841:TB589850 ACX589841:ACX589850 AMT589841:AMT589850 AWP589841:AWP589850 BGL589841:BGL589850 BQH589841:BQH589850 CAD589841:CAD589850 CJZ589841:CJZ589850 CTV589841:CTV589850 DDR589841:DDR589850 DNN589841:DNN589850 DXJ589841:DXJ589850 EHF589841:EHF589850 ERB589841:ERB589850 FAX589841:FAX589850 FKT589841:FKT589850 FUP589841:FUP589850 GEL589841:GEL589850 GOH589841:GOH589850 GYD589841:GYD589850 HHZ589841:HHZ589850 HRV589841:HRV589850 IBR589841:IBR589850 ILN589841:ILN589850 IVJ589841:IVJ589850 JFF589841:JFF589850 JPB589841:JPB589850 JYX589841:JYX589850 KIT589841:KIT589850 KSP589841:KSP589850 LCL589841:LCL589850 LMH589841:LMH589850 LWD589841:LWD589850 MFZ589841:MFZ589850 MPV589841:MPV589850 MZR589841:MZR589850 NJN589841:NJN589850 NTJ589841:NTJ589850 ODF589841:ODF589850 ONB589841:ONB589850 OWX589841:OWX589850 PGT589841:PGT589850 PQP589841:PQP589850 QAL589841:QAL589850 QKH589841:QKH589850 QUD589841:QUD589850 RDZ589841:RDZ589850 RNV589841:RNV589850 RXR589841:RXR589850 SHN589841:SHN589850 SRJ589841:SRJ589850 TBF589841:TBF589850 TLB589841:TLB589850 TUX589841:TUX589850 UET589841:UET589850 UOP589841:UOP589850 UYL589841:UYL589850 VIH589841:VIH589850 VSD589841:VSD589850 WBZ589841:WBZ589850 WLV589841:WLV589850 WVR589841:WVR589850 J655377:J655386 JF655377:JF655386 TB655377:TB655386 ACX655377:ACX655386 AMT655377:AMT655386 AWP655377:AWP655386 BGL655377:BGL655386 BQH655377:BQH655386 CAD655377:CAD655386 CJZ655377:CJZ655386 CTV655377:CTV655386 DDR655377:DDR655386 DNN655377:DNN655386 DXJ655377:DXJ655386 EHF655377:EHF655386 ERB655377:ERB655386 FAX655377:FAX655386 FKT655377:FKT655386 FUP655377:FUP655386 GEL655377:GEL655386 GOH655377:GOH655386 GYD655377:GYD655386 HHZ655377:HHZ655386 HRV655377:HRV655386 IBR655377:IBR655386 ILN655377:ILN655386 IVJ655377:IVJ655386 JFF655377:JFF655386 JPB655377:JPB655386 JYX655377:JYX655386 KIT655377:KIT655386 KSP655377:KSP655386 LCL655377:LCL655386 LMH655377:LMH655386 LWD655377:LWD655386 MFZ655377:MFZ655386 MPV655377:MPV655386 MZR655377:MZR655386 NJN655377:NJN655386 NTJ655377:NTJ655386 ODF655377:ODF655386 ONB655377:ONB655386 OWX655377:OWX655386 PGT655377:PGT655386 PQP655377:PQP655386 QAL655377:QAL655386 QKH655377:QKH655386 QUD655377:QUD655386 RDZ655377:RDZ655386 RNV655377:RNV655386 RXR655377:RXR655386 SHN655377:SHN655386 SRJ655377:SRJ655386 TBF655377:TBF655386 TLB655377:TLB655386 TUX655377:TUX655386 UET655377:UET655386 UOP655377:UOP655386 UYL655377:UYL655386 VIH655377:VIH655386 VSD655377:VSD655386 WBZ655377:WBZ655386 WLV655377:WLV655386 WVR655377:WVR655386 J720913:J720922 JF720913:JF720922 TB720913:TB720922 ACX720913:ACX720922 AMT720913:AMT720922 AWP720913:AWP720922 BGL720913:BGL720922 BQH720913:BQH720922 CAD720913:CAD720922 CJZ720913:CJZ720922 CTV720913:CTV720922 DDR720913:DDR720922 DNN720913:DNN720922 DXJ720913:DXJ720922 EHF720913:EHF720922 ERB720913:ERB720922 FAX720913:FAX720922 FKT720913:FKT720922 FUP720913:FUP720922 GEL720913:GEL720922 GOH720913:GOH720922 GYD720913:GYD720922 HHZ720913:HHZ720922 HRV720913:HRV720922 IBR720913:IBR720922 ILN720913:ILN720922 IVJ720913:IVJ720922 JFF720913:JFF720922 JPB720913:JPB720922 JYX720913:JYX720922 KIT720913:KIT720922 KSP720913:KSP720922 LCL720913:LCL720922 LMH720913:LMH720922 LWD720913:LWD720922 MFZ720913:MFZ720922 MPV720913:MPV720922 MZR720913:MZR720922 NJN720913:NJN720922 NTJ720913:NTJ720922 ODF720913:ODF720922 ONB720913:ONB720922 OWX720913:OWX720922 PGT720913:PGT720922 PQP720913:PQP720922 QAL720913:QAL720922 QKH720913:QKH720922 QUD720913:QUD720922 RDZ720913:RDZ720922 RNV720913:RNV720922 RXR720913:RXR720922 SHN720913:SHN720922 SRJ720913:SRJ720922 TBF720913:TBF720922 TLB720913:TLB720922 TUX720913:TUX720922 UET720913:UET720922 UOP720913:UOP720922 UYL720913:UYL720922 VIH720913:VIH720922 VSD720913:VSD720922 WBZ720913:WBZ720922 WLV720913:WLV720922 WVR720913:WVR720922 J786449:J786458 JF786449:JF786458 TB786449:TB786458 ACX786449:ACX786458 AMT786449:AMT786458 AWP786449:AWP786458 BGL786449:BGL786458 BQH786449:BQH786458 CAD786449:CAD786458 CJZ786449:CJZ786458 CTV786449:CTV786458 DDR786449:DDR786458 DNN786449:DNN786458 DXJ786449:DXJ786458 EHF786449:EHF786458 ERB786449:ERB786458 FAX786449:FAX786458 FKT786449:FKT786458 FUP786449:FUP786458 GEL786449:GEL786458 GOH786449:GOH786458 GYD786449:GYD786458 HHZ786449:HHZ786458 HRV786449:HRV786458 IBR786449:IBR786458 ILN786449:ILN786458 IVJ786449:IVJ786458 JFF786449:JFF786458 JPB786449:JPB786458 JYX786449:JYX786458 KIT786449:KIT786458 KSP786449:KSP786458 LCL786449:LCL786458 LMH786449:LMH786458 LWD786449:LWD786458 MFZ786449:MFZ786458 MPV786449:MPV786458 MZR786449:MZR786458 NJN786449:NJN786458 NTJ786449:NTJ786458 ODF786449:ODF786458 ONB786449:ONB786458 OWX786449:OWX786458 PGT786449:PGT786458 PQP786449:PQP786458 QAL786449:QAL786458 QKH786449:QKH786458 QUD786449:QUD786458 RDZ786449:RDZ786458 RNV786449:RNV786458 RXR786449:RXR786458 SHN786449:SHN786458 SRJ786449:SRJ786458 TBF786449:TBF786458 TLB786449:TLB786458 TUX786449:TUX786458 UET786449:UET786458 UOP786449:UOP786458 UYL786449:UYL786458 VIH786449:VIH786458 VSD786449:VSD786458 WBZ786449:WBZ786458 WLV786449:WLV786458 WVR786449:WVR786458 J851985:J851994 JF851985:JF851994 TB851985:TB851994 ACX851985:ACX851994 AMT851985:AMT851994 AWP851985:AWP851994 BGL851985:BGL851994 BQH851985:BQH851994 CAD851985:CAD851994 CJZ851985:CJZ851994 CTV851985:CTV851994 DDR851985:DDR851994 DNN851985:DNN851994 DXJ851985:DXJ851994 EHF851985:EHF851994 ERB851985:ERB851994 FAX851985:FAX851994 FKT851985:FKT851994 FUP851985:FUP851994 GEL851985:GEL851994 GOH851985:GOH851994 GYD851985:GYD851994 HHZ851985:HHZ851994 HRV851985:HRV851994 IBR851985:IBR851994 ILN851985:ILN851994 IVJ851985:IVJ851994 JFF851985:JFF851994 JPB851985:JPB851994 JYX851985:JYX851994 KIT851985:KIT851994 KSP851985:KSP851994 LCL851985:LCL851994 LMH851985:LMH851994 LWD851985:LWD851994 MFZ851985:MFZ851994 MPV851985:MPV851994 MZR851985:MZR851994 NJN851985:NJN851994 NTJ851985:NTJ851994 ODF851985:ODF851994 ONB851985:ONB851994 OWX851985:OWX851994 PGT851985:PGT851994 PQP851985:PQP851994 QAL851985:QAL851994 QKH851985:QKH851994 QUD851985:QUD851994 RDZ851985:RDZ851994 RNV851985:RNV851994 RXR851985:RXR851994 SHN851985:SHN851994 SRJ851985:SRJ851994 TBF851985:TBF851994 TLB851985:TLB851994 TUX851985:TUX851994 UET851985:UET851994 UOP851985:UOP851994 UYL851985:UYL851994 VIH851985:VIH851994 VSD851985:VSD851994 WBZ851985:WBZ851994 WLV851985:WLV851994 WVR851985:WVR851994 J917521:J917530 JF917521:JF917530 TB917521:TB917530 ACX917521:ACX917530 AMT917521:AMT917530 AWP917521:AWP917530 BGL917521:BGL917530 BQH917521:BQH917530 CAD917521:CAD917530 CJZ917521:CJZ917530 CTV917521:CTV917530 DDR917521:DDR917530 DNN917521:DNN917530 DXJ917521:DXJ917530 EHF917521:EHF917530 ERB917521:ERB917530 FAX917521:FAX917530 FKT917521:FKT917530 FUP917521:FUP917530 GEL917521:GEL917530 GOH917521:GOH917530 GYD917521:GYD917530 HHZ917521:HHZ917530 HRV917521:HRV917530 IBR917521:IBR917530 ILN917521:ILN917530 IVJ917521:IVJ917530 JFF917521:JFF917530 JPB917521:JPB917530 JYX917521:JYX917530 KIT917521:KIT917530 KSP917521:KSP917530 LCL917521:LCL917530 LMH917521:LMH917530 LWD917521:LWD917530 MFZ917521:MFZ917530 MPV917521:MPV917530 MZR917521:MZR917530 NJN917521:NJN917530 NTJ917521:NTJ917530 ODF917521:ODF917530 ONB917521:ONB917530 OWX917521:OWX917530 PGT917521:PGT917530 PQP917521:PQP917530 QAL917521:QAL917530 QKH917521:QKH917530 QUD917521:QUD917530 RDZ917521:RDZ917530 RNV917521:RNV917530 RXR917521:RXR917530 SHN917521:SHN917530 SRJ917521:SRJ917530 TBF917521:TBF917530 TLB917521:TLB917530 TUX917521:TUX917530 UET917521:UET917530 UOP917521:UOP917530 UYL917521:UYL917530 VIH917521:VIH917530 VSD917521:VSD917530 WBZ917521:WBZ917530 WLV917521:WLV917530 WVR917521:WVR917530 J983057:J983066 JF983057:JF983066 TB983057:TB983066 ACX983057:ACX983066 AMT983057:AMT983066 AWP983057:AWP983066 BGL983057:BGL983066 BQH983057:BQH983066 CAD983057:CAD983066 CJZ983057:CJZ983066 CTV983057:CTV983066 DDR983057:DDR983066 DNN983057:DNN983066 DXJ983057:DXJ983066 EHF983057:EHF983066 ERB983057:ERB983066 FAX983057:FAX983066 FKT983057:FKT983066 FUP983057:FUP983066 GEL983057:GEL983066 GOH983057:GOH983066 GYD983057:GYD983066 HHZ983057:HHZ983066 HRV983057:HRV983066 IBR983057:IBR983066 ILN983057:ILN983066 IVJ983057:IVJ983066 JFF983057:JFF983066 JPB983057:JPB983066 JYX983057:JYX983066 KIT983057:KIT983066 KSP983057:KSP983066 LCL983057:LCL983066 LMH983057:LMH983066 LWD983057:LWD983066 MFZ983057:MFZ983066 MPV983057:MPV983066 MZR983057:MZR983066 NJN983057:NJN983066 NTJ983057:NTJ983066 ODF983057:ODF983066 ONB983057:ONB983066 OWX983057:OWX983066 PGT983057:PGT983066 PQP983057:PQP983066 QAL983057:QAL983066 QKH983057:QKH983066 QUD983057:QUD983066 RDZ983057:RDZ983066 RNV983057:RNV983066 RXR983057:RXR983066 SHN983057:SHN983066 SRJ983057:SRJ983066 TBF983057:TBF983066 TLB983057:TLB983066 TUX983057:TUX983066 UET983057:UET983066 UOP983057:UOP983066 UYL983057:UYL983066 VIH983057:VIH983066 VSD983057:VSD983066 WBZ983057:WBZ983066 WLV983057:WLV983066 WVR983057:WVR983066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WVR15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P23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WMB23 WVX23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J13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F11:F30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topLeftCell="A21" zoomScaleNormal="100" zoomScaleSheetLayoutView="100" workbookViewId="0">
      <selection activeCell="Q15" sqref="Q15"/>
    </sheetView>
  </sheetViews>
  <sheetFormatPr defaultColWidth="3.125" defaultRowHeight="15.75"/>
  <cols>
    <col min="1" max="1" width="3.625" style="30" customWidth="1"/>
    <col min="2" max="2" width="5.375" style="30" customWidth="1"/>
    <col min="3" max="3" width="7.125" style="30" customWidth="1"/>
    <col min="4" max="4" width="10.75" style="30" customWidth="1"/>
    <col min="5" max="5" width="4" style="30" customWidth="1"/>
    <col min="6" max="6" width="3.125" style="30" customWidth="1"/>
    <col min="7" max="7" width="12.875" style="30" customWidth="1"/>
    <col min="8" max="8" width="3.125" style="30" customWidth="1"/>
    <col min="9" max="9" width="12.875" style="30" customWidth="1"/>
    <col min="10" max="10" width="3.125" style="30" customWidth="1"/>
    <col min="11" max="11" width="12.875" style="30" customWidth="1"/>
    <col min="12" max="12" width="3.125" style="30" customWidth="1"/>
    <col min="13" max="13" width="3.875" style="30" customWidth="1"/>
    <col min="14" max="14" width="2.5" style="30" customWidth="1"/>
    <col min="15" max="15" width="5.75" style="30" customWidth="1"/>
    <col min="16" max="16" width="12.625" style="30" customWidth="1"/>
    <col min="17" max="17" width="6.875" style="30" customWidth="1"/>
    <col min="18" max="256" width="3.125" style="30"/>
    <col min="257" max="257" width="3.625" style="30" customWidth="1"/>
    <col min="258" max="258" width="5.375" style="30" customWidth="1"/>
    <col min="259" max="259" width="7.125" style="30" customWidth="1"/>
    <col min="260" max="260" width="10.75" style="30" customWidth="1"/>
    <col min="261" max="261" width="4" style="30" customWidth="1"/>
    <col min="262" max="262" width="3.125" style="30" customWidth="1"/>
    <col min="263" max="263" width="12.875" style="30" customWidth="1"/>
    <col min="264" max="264" width="3.125" style="30" customWidth="1"/>
    <col min="265" max="265" width="12.875" style="30" customWidth="1"/>
    <col min="266" max="266" width="3.125" style="30" customWidth="1"/>
    <col min="267" max="267" width="12.875" style="30" customWidth="1"/>
    <col min="268" max="268" width="3.125" style="30" customWidth="1"/>
    <col min="269" max="269" width="3.875" style="30" customWidth="1"/>
    <col min="270" max="270" width="2.5" style="30" customWidth="1"/>
    <col min="271" max="271" width="5.75" style="30" customWidth="1"/>
    <col min="272" max="272" width="12.625" style="30" customWidth="1"/>
    <col min="273" max="273" width="6.875" style="30" customWidth="1"/>
    <col min="274" max="512" width="3.125" style="30"/>
    <col min="513" max="513" width="3.625" style="30" customWidth="1"/>
    <col min="514" max="514" width="5.375" style="30" customWidth="1"/>
    <col min="515" max="515" width="7.125" style="30" customWidth="1"/>
    <col min="516" max="516" width="10.75" style="30" customWidth="1"/>
    <col min="517" max="517" width="4" style="30" customWidth="1"/>
    <col min="518" max="518" width="3.125" style="30" customWidth="1"/>
    <col min="519" max="519" width="12.875" style="30" customWidth="1"/>
    <col min="520" max="520" width="3.125" style="30" customWidth="1"/>
    <col min="521" max="521" width="12.875" style="30" customWidth="1"/>
    <col min="522" max="522" width="3.125" style="30" customWidth="1"/>
    <col min="523" max="523" width="12.875" style="30" customWidth="1"/>
    <col min="524" max="524" width="3.125" style="30" customWidth="1"/>
    <col min="525" max="525" width="3.875" style="30" customWidth="1"/>
    <col min="526" max="526" width="2.5" style="30" customWidth="1"/>
    <col min="527" max="527" width="5.75" style="30" customWidth="1"/>
    <col min="528" max="528" width="12.625" style="30" customWidth="1"/>
    <col min="529" max="529" width="6.875" style="30" customWidth="1"/>
    <col min="530" max="768" width="3.125" style="30"/>
    <col min="769" max="769" width="3.625" style="30" customWidth="1"/>
    <col min="770" max="770" width="5.375" style="30" customWidth="1"/>
    <col min="771" max="771" width="7.125" style="30" customWidth="1"/>
    <col min="772" max="772" width="10.75" style="30" customWidth="1"/>
    <col min="773" max="773" width="4" style="30" customWidth="1"/>
    <col min="774" max="774" width="3.125" style="30" customWidth="1"/>
    <col min="775" max="775" width="12.875" style="30" customWidth="1"/>
    <col min="776" max="776" width="3.125" style="30" customWidth="1"/>
    <col min="777" max="777" width="12.875" style="30" customWidth="1"/>
    <col min="778" max="778" width="3.125" style="30" customWidth="1"/>
    <col min="779" max="779" width="12.875" style="30" customWidth="1"/>
    <col min="780" max="780" width="3.125" style="30" customWidth="1"/>
    <col min="781" max="781" width="3.875" style="30" customWidth="1"/>
    <col min="782" max="782" width="2.5" style="30" customWidth="1"/>
    <col min="783" max="783" width="5.75" style="30" customWidth="1"/>
    <col min="784" max="784" width="12.625" style="30" customWidth="1"/>
    <col min="785" max="785" width="6.875" style="30" customWidth="1"/>
    <col min="786" max="1024" width="3.125" style="30"/>
    <col min="1025" max="1025" width="3.625" style="30" customWidth="1"/>
    <col min="1026" max="1026" width="5.375" style="30" customWidth="1"/>
    <col min="1027" max="1027" width="7.125" style="30" customWidth="1"/>
    <col min="1028" max="1028" width="10.75" style="30" customWidth="1"/>
    <col min="1029" max="1029" width="4" style="30" customWidth="1"/>
    <col min="1030" max="1030" width="3.125" style="30" customWidth="1"/>
    <col min="1031" max="1031" width="12.875" style="30" customWidth="1"/>
    <col min="1032" max="1032" width="3.125" style="30" customWidth="1"/>
    <col min="1033" max="1033" width="12.875" style="30" customWidth="1"/>
    <col min="1034" max="1034" width="3.125" style="30" customWidth="1"/>
    <col min="1035" max="1035" width="12.875" style="30" customWidth="1"/>
    <col min="1036" max="1036" width="3.125" style="30" customWidth="1"/>
    <col min="1037" max="1037" width="3.875" style="30" customWidth="1"/>
    <col min="1038" max="1038" width="2.5" style="30" customWidth="1"/>
    <col min="1039" max="1039" width="5.75" style="30" customWidth="1"/>
    <col min="1040" max="1040" width="12.625" style="30" customWidth="1"/>
    <col min="1041" max="1041" width="6.875" style="30" customWidth="1"/>
    <col min="1042" max="1280" width="3.125" style="30"/>
    <col min="1281" max="1281" width="3.625" style="30" customWidth="1"/>
    <col min="1282" max="1282" width="5.375" style="30" customWidth="1"/>
    <col min="1283" max="1283" width="7.125" style="30" customWidth="1"/>
    <col min="1284" max="1284" width="10.75" style="30" customWidth="1"/>
    <col min="1285" max="1285" width="4" style="30" customWidth="1"/>
    <col min="1286" max="1286" width="3.125" style="30" customWidth="1"/>
    <col min="1287" max="1287" width="12.875" style="30" customWidth="1"/>
    <col min="1288" max="1288" width="3.125" style="30" customWidth="1"/>
    <col min="1289" max="1289" width="12.875" style="30" customWidth="1"/>
    <col min="1290" max="1290" width="3.125" style="30" customWidth="1"/>
    <col min="1291" max="1291" width="12.875" style="30" customWidth="1"/>
    <col min="1292" max="1292" width="3.125" style="30" customWidth="1"/>
    <col min="1293" max="1293" width="3.875" style="30" customWidth="1"/>
    <col min="1294" max="1294" width="2.5" style="30" customWidth="1"/>
    <col min="1295" max="1295" width="5.75" style="30" customWidth="1"/>
    <col min="1296" max="1296" width="12.625" style="30" customWidth="1"/>
    <col min="1297" max="1297" width="6.875" style="30" customWidth="1"/>
    <col min="1298" max="1536" width="3.125" style="30"/>
    <col min="1537" max="1537" width="3.625" style="30" customWidth="1"/>
    <col min="1538" max="1538" width="5.375" style="30" customWidth="1"/>
    <col min="1539" max="1539" width="7.125" style="30" customWidth="1"/>
    <col min="1540" max="1540" width="10.75" style="30" customWidth="1"/>
    <col min="1541" max="1541" width="4" style="30" customWidth="1"/>
    <col min="1542" max="1542" width="3.125" style="30" customWidth="1"/>
    <col min="1543" max="1543" width="12.875" style="30" customWidth="1"/>
    <col min="1544" max="1544" width="3.125" style="30" customWidth="1"/>
    <col min="1545" max="1545" width="12.875" style="30" customWidth="1"/>
    <col min="1546" max="1546" width="3.125" style="30" customWidth="1"/>
    <col min="1547" max="1547" width="12.875" style="30" customWidth="1"/>
    <col min="1548" max="1548" width="3.125" style="30" customWidth="1"/>
    <col min="1549" max="1549" width="3.875" style="30" customWidth="1"/>
    <col min="1550" max="1550" width="2.5" style="30" customWidth="1"/>
    <col min="1551" max="1551" width="5.75" style="30" customWidth="1"/>
    <col min="1552" max="1552" width="12.625" style="30" customWidth="1"/>
    <col min="1553" max="1553" width="6.875" style="30" customWidth="1"/>
    <col min="1554" max="1792" width="3.125" style="30"/>
    <col min="1793" max="1793" width="3.625" style="30" customWidth="1"/>
    <col min="1794" max="1794" width="5.375" style="30" customWidth="1"/>
    <col min="1795" max="1795" width="7.125" style="30" customWidth="1"/>
    <col min="1796" max="1796" width="10.75" style="30" customWidth="1"/>
    <col min="1797" max="1797" width="4" style="30" customWidth="1"/>
    <col min="1798" max="1798" width="3.125" style="30" customWidth="1"/>
    <col min="1799" max="1799" width="12.875" style="30" customWidth="1"/>
    <col min="1800" max="1800" width="3.125" style="30" customWidth="1"/>
    <col min="1801" max="1801" width="12.875" style="30" customWidth="1"/>
    <col min="1802" max="1802" width="3.125" style="30" customWidth="1"/>
    <col min="1803" max="1803" width="12.875" style="30" customWidth="1"/>
    <col min="1804" max="1804" width="3.125" style="30" customWidth="1"/>
    <col min="1805" max="1805" width="3.875" style="30" customWidth="1"/>
    <col min="1806" max="1806" width="2.5" style="30" customWidth="1"/>
    <col min="1807" max="1807" width="5.75" style="30" customWidth="1"/>
    <col min="1808" max="1808" width="12.625" style="30" customWidth="1"/>
    <col min="1809" max="1809" width="6.875" style="30" customWidth="1"/>
    <col min="1810" max="2048" width="3.125" style="30"/>
    <col min="2049" max="2049" width="3.625" style="30" customWidth="1"/>
    <col min="2050" max="2050" width="5.375" style="30" customWidth="1"/>
    <col min="2051" max="2051" width="7.125" style="30" customWidth="1"/>
    <col min="2052" max="2052" width="10.75" style="30" customWidth="1"/>
    <col min="2053" max="2053" width="4" style="30" customWidth="1"/>
    <col min="2054" max="2054" width="3.125" style="30" customWidth="1"/>
    <col min="2055" max="2055" width="12.875" style="30" customWidth="1"/>
    <col min="2056" max="2056" width="3.125" style="30" customWidth="1"/>
    <col min="2057" max="2057" width="12.875" style="30" customWidth="1"/>
    <col min="2058" max="2058" width="3.125" style="30" customWidth="1"/>
    <col min="2059" max="2059" width="12.875" style="30" customWidth="1"/>
    <col min="2060" max="2060" width="3.125" style="30" customWidth="1"/>
    <col min="2061" max="2061" width="3.875" style="30" customWidth="1"/>
    <col min="2062" max="2062" width="2.5" style="30" customWidth="1"/>
    <col min="2063" max="2063" width="5.75" style="30" customWidth="1"/>
    <col min="2064" max="2064" width="12.625" style="30" customWidth="1"/>
    <col min="2065" max="2065" width="6.875" style="30" customWidth="1"/>
    <col min="2066" max="2304" width="3.125" style="30"/>
    <col min="2305" max="2305" width="3.625" style="30" customWidth="1"/>
    <col min="2306" max="2306" width="5.375" style="30" customWidth="1"/>
    <col min="2307" max="2307" width="7.125" style="30" customWidth="1"/>
    <col min="2308" max="2308" width="10.75" style="30" customWidth="1"/>
    <col min="2309" max="2309" width="4" style="30" customWidth="1"/>
    <col min="2310" max="2310" width="3.125" style="30" customWidth="1"/>
    <col min="2311" max="2311" width="12.875" style="30" customWidth="1"/>
    <col min="2312" max="2312" width="3.125" style="30" customWidth="1"/>
    <col min="2313" max="2313" width="12.875" style="30" customWidth="1"/>
    <col min="2314" max="2314" width="3.125" style="30" customWidth="1"/>
    <col min="2315" max="2315" width="12.875" style="30" customWidth="1"/>
    <col min="2316" max="2316" width="3.125" style="30" customWidth="1"/>
    <col min="2317" max="2317" width="3.875" style="30" customWidth="1"/>
    <col min="2318" max="2318" width="2.5" style="30" customWidth="1"/>
    <col min="2319" max="2319" width="5.75" style="30" customWidth="1"/>
    <col min="2320" max="2320" width="12.625" style="30" customWidth="1"/>
    <col min="2321" max="2321" width="6.875" style="30" customWidth="1"/>
    <col min="2322" max="2560" width="3.125" style="30"/>
    <col min="2561" max="2561" width="3.625" style="30" customWidth="1"/>
    <col min="2562" max="2562" width="5.375" style="30" customWidth="1"/>
    <col min="2563" max="2563" width="7.125" style="30" customWidth="1"/>
    <col min="2564" max="2564" width="10.75" style="30" customWidth="1"/>
    <col min="2565" max="2565" width="4" style="30" customWidth="1"/>
    <col min="2566" max="2566" width="3.125" style="30" customWidth="1"/>
    <col min="2567" max="2567" width="12.875" style="30" customWidth="1"/>
    <col min="2568" max="2568" width="3.125" style="30" customWidth="1"/>
    <col min="2569" max="2569" width="12.875" style="30" customWidth="1"/>
    <col min="2570" max="2570" width="3.125" style="30" customWidth="1"/>
    <col min="2571" max="2571" width="12.875" style="30" customWidth="1"/>
    <col min="2572" max="2572" width="3.125" style="30" customWidth="1"/>
    <col min="2573" max="2573" width="3.875" style="30" customWidth="1"/>
    <col min="2574" max="2574" width="2.5" style="30" customWidth="1"/>
    <col min="2575" max="2575" width="5.75" style="30" customWidth="1"/>
    <col min="2576" max="2576" width="12.625" style="30" customWidth="1"/>
    <col min="2577" max="2577" width="6.875" style="30" customWidth="1"/>
    <col min="2578" max="2816" width="3.125" style="30"/>
    <col min="2817" max="2817" width="3.625" style="30" customWidth="1"/>
    <col min="2818" max="2818" width="5.375" style="30" customWidth="1"/>
    <col min="2819" max="2819" width="7.125" style="30" customWidth="1"/>
    <col min="2820" max="2820" width="10.75" style="30" customWidth="1"/>
    <col min="2821" max="2821" width="4" style="30" customWidth="1"/>
    <col min="2822" max="2822" width="3.125" style="30" customWidth="1"/>
    <col min="2823" max="2823" width="12.875" style="30" customWidth="1"/>
    <col min="2824" max="2824" width="3.125" style="30" customWidth="1"/>
    <col min="2825" max="2825" width="12.875" style="30" customWidth="1"/>
    <col min="2826" max="2826" width="3.125" style="30" customWidth="1"/>
    <col min="2827" max="2827" width="12.875" style="30" customWidth="1"/>
    <col min="2828" max="2828" width="3.125" style="30" customWidth="1"/>
    <col min="2829" max="2829" width="3.875" style="30" customWidth="1"/>
    <col min="2830" max="2830" width="2.5" style="30" customWidth="1"/>
    <col min="2831" max="2831" width="5.75" style="30" customWidth="1"/>
    <col min="2832" max="2832" width="12.625" style="30" customWidth="1"/>
    <col min="2833" max="2833" width="6.875" style="30" customWidth="1"/>
    <col min="2834" max="3072" width="3.125" style="30"/>
    <col min="3073" max="3073" width="3.625" style="30" customWidth="1"/>
    <col min="3074" max="3074" width="5.375" style="30" customWidth="1"/>
    <col min="3075" max="3075" width="7.125" style="30" customWidth="1"/>
    <col min="3076" max="3076" width="10.75" style="30" customWidth="1"/>
    <col min="3077" max="3077" width="4" style="30" customWidth="1"/>
    <col min="3078" max="3078" width="3.125" style="30" customWidth="1"/>
    <col min="3079" max="3079" width="12.875" style="30" customWidth="1"/>
    <col min="3080" max="3080" width="3.125" style="30" customWidth="1"/>
    <col min="3081" max="3081" width="12.875" style="30" customWidth="1"/>
    <col min="3082" max="3082" width="3.125" style="30" customWidth="1"/>
    <col min="3083" max="3083" width="12.875" style="30" customWidth="1"/>
    <col min="3084" max="3084" width="3.125" style="30" customWidth="1"/>
    <col min="3085" max="3085" width="3.875" style="30" customWidth="1"/>
    <col min="3086" max="3086" width="2.5" style="30" customWidth="1"/>
    <col min="3087" max="3087" width="5.75" style="30" customWidth="1"/>
    <col min="3088" max="3088" width="12.625" style="30" customWidth="1"/>
    <col min="3089" max="3089" width="6.875" style="30" customWidth="1"/>
    <col min="3090" max="3328" width="3.125" style="30"/>
    <col min="3329" max="3329" width="3.625" style="30" customWidth="1"/>
    <col min="3330" max="3330" width="5.375" style="30" customWidth="1"/>
    <col min="3331" max="3331" width="7.125" style="30" customWidth="1"/>
    <col min="3332" max="3332" width="10.75" style="30" customWidth="1"/>
    <col min="3333" max="3333" width="4" style="30" customWidth="1"/>
    <col min="3334" max="3334" width="3.125" style="30" customWidth="1"/>
    <col min="3335" max="3335" width="12.875" style="30" customWidth="1"/>
    <col min="3336" max="3336" width="3.125" style="30" customWidth="1"/>
    <col min="3337" max="3337" width="12.875" style="30" customWidth="1"/>
    <col min="3338" max="3338" width="3.125" style="30" customWidth="1"/>
    <col min="3339" max="3339" width="12.875" style="30" customWidth="1"/>
    <col min="3340" max="3340" width="3.125" style="30" customWidth="1"/>
    <col min="3341" max="3341" width="3.875" style="30" customWidth="1"/>
    <col min="3342" max="3342" width="2.5" style="30" customWidth="1"/>
    <col min="3343" max="3343" width="5.75" style="30" customWidth="1"/>
    <col min="3344" max="3344" width="12.625" style="30" customWidth="1"/>
    <col min="3345" max="3345" width="6.875" style="30" customWidth="1"/>
    <col min="3346" max="3584" width="3.125" style="30"/>
    <col min="3585" max="3585" width="3.625" style="30" customWidth="1"/>
    <col min="3586" max="3586" width="5.375" style="30" customWidth="1"/>
    <col min="3587" max="3587" width="7.125" style="30" customWidth="1"/>
    <col min="3588" max="3588" width="10.75" style="30" customWidth="1"/>
    <col min="3589" max="3589" width="4" style="30" customWidth="1"/>
    <col min="3590" max="3590" width="3.125" style="30" customWidth="1"/>
    <col min="3591" max="3591" width="12.875" style="30" customWidth="1"/>
    <col min="3592" max="3592" width="3.125" style="30" customWidth="1"/>
    <col min="3593" max="3593" width="12.875" style="30" customWidth="1"/>
    <col min="3594" max="3594" width="3.125" style="30" customWidth="1"/>
    <col min="3595" max="3595" width="12.875" style="30" customWidth="1"/>
    <col min="3596" max="3596" width="3.125" style="30" customWidth="1"/>
    <col min="3597" max="3597" width="3.875" style="30" customWidth="1"/>
    <col min="3598" max="3598" width="2.5" style="30" customWidth="1"/>
    <col min="3599" max="3599" width="5.75" style="30" customWidth="1"/>
    <col min="3600" max="3600" width="12.625" style="30" customWidth="1"/>
    <col min="3601" max="3601" width="6.875" style="30" customWidth="1"/>
    <col min="3602" max="3840" width="3.125" style="30"/>
    <col min="3841" max="3841" width="3.625" style="30" customWidth="1"/>
    <col min="3842" max="3842" width="5.375" style="30" customWidth="1"/>
    <col min="3843" max="3843" width="7.125" style="30" customWidth="1"/>
    <col min="3844" max="3844" width="10.75" style="30" customWidth="1"/>
    <col min="3845" max="3845" width="4" style="30" customWidth="1"/>
    <col min="3846" max="3846" width="3.125" style="30" customWidth="1"/>
    <col min="3847" max="3847" width="12.875" style="30" customWidth="1"/>
    <col min="3848" max="3848" width="3.125" style="30" customWidth="1"/>
    <col min="3849" max="3849" width="12.875" style="30" customWidth="1"/>
    <col min="3850" max="3850" width="3.125" style="30" customWidth="1"/>
    <col min="3851" max="3851" width="12.875" style="30" customWidth="1"/>
    <col min="3852" max="3852" width="3.125" style="30" customWidth="1"/>
    <col min="3853" max="3853" width="3.875" style="30" customWidth="1"/>
    <col min="3854" max="3854" width="2.5" style="30" customWidth="1"/>
    <col min="3855" max="3855" width="5.75" style="30" customWidth="1"/>
    <col min="3856" max="3856" width="12.625" style="30" customWidth="1"/>
    <col min="3857" max="3857" width="6.875" style="30" customWidth="1"/>
    <col min="3858" max="4096" width="3.125" style="30"/>
    <col min="4097" max="4097" width="3.625" style="30" customWidth="1"/>
    <col min="4098" max="4098" width="5.375" style="30" customWidth="1"/>
    <col min="4099" max="4099" width="7.125" style="30" customWidth="1"/>
    <col min="4100" max="4100" width="10.75" style="30" customWidth="1"/>
    <col min="4101" max="4101" width="4" style="30" customWidth="1"/>
    <col min="4102" max="4102" width="3.125" style="30" customWidth="1"/>
    <col min="4103" max="4103" width="12.875" style="30" customWidth="1"/>
    <col min="4104" max="4104" width="3.125" style="30" customWidth="1"/>
    <col min="4105" max="4105" width="12.875" style="30" customWidth="1"/>
    <col min="4106" max="4106" width="3.125" style="30" customWidth="1"/>
    <col min="4107" max="4107" width="12.875" style="30" customWidth="1"/>
    <col min="4108" max="4108" width="3.125" style="30" customWidth="1"/>
    <col min="4109" max="4109" width="3.875" style="30" customWidth="1"/>
    <col min="4110" max="4110" width="2.5" style="30" customWidth="1"/>
    <col min="4111" max="4111" width="5.75" style="30" customWidth="1"/>
    <col min="4112" max="4112" width="12.625" style="30" customWidth="1"/>
    <col min="4113" max="4113" width="6.875" style="30" customWidth="1"/>
    <col min="4114" max="4352" width="3.125" style="30"/>
    <col min="4353" max="4353" width="3.625" style="30" customWidth="1"/>
    <col min="4354" max="4354" width="5.375" style="30" customWidth="1"/>
    <col min="4355" max="4355" width="7.125" style="30" customWidth="1"/>
    <col min="4356" max="4356" width="10.75" style="30" customWidth="1"/>
    <col min="4357" max="4357" width="4" style="30" customWidth="1"/>
    <col min="4358" max="4358" width="3.125" style="30" customWidth="1"/>
    <col min="4359" max="4359" width="12.875" style="30" customWidth="1"/>
    <col min="4360" max="4360" width="3.125" style="30" customWidth="1"/>
    <col min="4361" max="4361" width="12.875" style="30" customWidth="1"/>
    <col min="4362" max="4362" width="3.125" style="30" customWidth="1"/>
    <col min="4363" max="4363" width="12.875" style="30" customWidth="1"/>
    <col min="4364" max="4364" width="3.125" style="30" customWidth="1"/>
    <col min="4365" max="4365" width="3.875" style="30" customWidth="1"/>
    <col min="4366" max="4366" width="2.5" style="30" customWidth="1"/>
    <col min="4367" max="4367" width="5.75" style="30" customWidth="1"/>
    <col min="4368" max="4368" width="12.625" style="30" customWidth="1"/>
    <col min="4369" max="4369" width="6.875" style="30" customWidth="1"/>
    <col min="4370" max="4608" width="3.125" style="30"/>
    <col min="4609" max="4609" width="3.625" style="30" customWidth="1"/>
    <col min="4610" max="4610" width="5.375" style="30" customWidth="1"/>
    <col min="4611" max="4611" width="7.125" style="30" customWidth="1"/>
    <col min="4612" max="4612" width="10.75" style="30" customWidth="1"/>
    <col min="4613" max="4613" width="4" style="30" customWidth="1"/>
    <col min="4614" max="4614" width="3.125" style="30" customWidth="1"/>
    <col min="4615" max="4615" width="12.875" style="30" customWidth="1"/>
    <col min="4616" max="4616" width="3.125" style="30" customWidth="1"/>
    <col min="4617" max="4617" width="12.875" style="30" customWidth="1"/>
    <col min="4618" max="4618" width="3.125" style="30" customWidth="1"/>
    <col min="4619" max="4619" width="12.875" style="30" customWidth="1"/>
    <col min="4620" max="4620" width="3.125" style="30" customWidth="1"/>
    <col min="4621" max="4621" width="3.875" style="30" customWidth="1"/>
    <col min="4622" max="4622" width="2.5" style="30" customWidth="1"/>
    <col min="4623" max="4623" width="5.75" style="30" customWidth="1"/>
    <col min="4624" max="4624" width="12.625" style="30" customWidth="1"/>
    <col min="4625" max="4625" width="6.875" style="30" customWidth="1"/>
    <col min="4626" max="4864" width="3.125" style="30"/>
    <col min="4865" max="4865" width="3.625" style="30" customWidth="1"/>
    <col min="4866" max="4866" width="5.375" style="30" customWidth="1"/>
    <col min="4867" max="4867" width="7.125" style="30" customWidth="1"/>
    <col min="4868" max="4868" width="10.75" style="30" customWidth="1"/>
    <col min="4869" max="4869" width="4" style="30" customWidth="1"/>
    <col min="4870" max="4870" width="3.125" style="30" customWidth="1"/>
    <col min="4871" max="4871" width="12.875" style="30" customWidth="1"/>
    <col min="4872" max="4872" width="3.125" style="30" customWidth="1"/>
    <col min="4873" max="4873" width="12.875" style="30" customWidth="1"/>
    <col min="4874" max="4874" width="3.125" style="30" customWidth="1"/>
    <col min="4875" max="4875" width="12.875" style="30" customWidth="1"/>
    <col min="4876" max="4876" width="3.125" style="30" customWidth="1"/>
    <col min="4877" max="4877" width="3.875" style="30" customWidth="1"/>
    <col min="4878" max="4878" width="2.5" style="30" customWidth="1"/>
    <col min="4879" max="4879" width="5.75" style="30" customWidth="1"/>
    <col min="4880" max="4880" width="12.625" style="30" customWidth="1"/>
    <col min="4881" max="4881" width="6.875" style="30" customWidth="1"/>
    <col min="4882" max="5120" width="3.125" style="30"/>
    <col min="5121" max="5121" width="3.625" style="30" customWidth="1"/>
    <col min="5122" max="5122" width="5.375" style="30" customWidth="1"/>
    <col min="5123" max="5123" width="7.125" style="30" customWidth="1"/>
    <col min="5124" max="5124" width="10.75" style="30" customWidth="1"/>
    <col min="5125" max="5125" width="4" style="30" customWidth="1"/>
    <col min="5126" max="5126" width="3.125" style="30" customWidth="1"/>
    <col min="5127" max="5127" width="12.875" style="30" customWidth="1"/>
    <col min="5128" max="5128" width="3.125" style="30" customWidth="1"/>
    <col min="5129" max="5129" width="12.875" style="30" customWidth="1"/>
    <col min="5130" max="5130" width="3.125" style="30" customWidth="1"/>
    <col min="5131" max="5131" width="12.875" style="30" customWidth="1"/>
    <col min="5132" max="5132" width="3.125" style="30" customWidth="1"/>
    <col min="5133" max="5133" width="3.875" style="30" customWidth="1"/>
    <col min="5134" max="5134" width="2.5" style="30" customWidth="1"/>
    <col min="5135" max="5135" width="5.75" style="30" customWidth="1"/>
    <col min="5136" max="5136" width="12.625" style="30" customWidth="1"/>
    <col min="5137" max="5137" width="6.875" style="30" customWidth="1"/>
    <col min="5138" max="5376" width="3.125" style="30"/>
    <col min="5377" max="5377" width="3.625" style="30" customWidth="1"/>
    <col min="5378" max="5378" width="5.375" style="30" customWidth="1"/>
    <col min="5379" max="5379" width="7.125" style="30" customWidth="1"/>
    <col min="5380" max="5380" width="10.75" style="30" customWidth="1"/>
    <col min="5381" max="5381" width="4" style="30" customWidth="1"/>
    <col min="5382" max="5382" width="3.125" style="30" customWidth="1"/>
    <col min="5383" max="5383" width="12.875" style="30" customWidth="1"/>
    <col min="5384" max="5384" width="3.125" style="30" customWidth="1"/>
    <col min="5385" max="5385" width="12.875" style="30" customWidth="1"/>
    <col min="5386" max="5386" width="3.125" style="30" customWidth="1"/>
    <col min="5387" max="5387" width="12.875" style="30" customWidth="1"/>
    <col min="5388" max="5388" width="3.125" style="30" customWidth="1"/>
    <col min="5389" max="5389" width="3.875" style="30" customWidth="1"/>
    <col min="5390" max="5390" width="2.5" style="30" customWidth="1"/>
    <col min="5391" max="5391" width="5.75" style="30" customWidth="1"/>
    <col min="5392" max="5392" width="12.625" style="30" customWidth="1"/>
    <col min="5393" max="5393" width="6.875" style="30" customWidth="1"/>
    <col min="5394" max="5632" width="3.125" style="30"/>
    <col min="5633" max="5633" width="3.625" style="30" customWidth="1"/>
    <col min="5634" max="5634" width="5.375" style="30" customWidth="1"/>
    <col min="5635" max="5635" width="7.125" style="30" customWidth="1"/>
    <col min="5636" max="5636" width="10.75" style="30" customWidth="1"/>
    <col min="5637" max="5637" width="4" style="30" customWidth="1"/>
    <col min="5638" max="5638" width="3.125" style="30" customWidth="1"/>
    <col min="5639" max="5639" width="12.875" style="30" customWidth="1"/>
    <col min="5640" max="5640" width="3.125" style="30" customWidth="1"/>
    <col min="5641" max="5641" width="12.875" style="30" customWidth="1"/>
    <col min="5642" max="5642" width="3.125" style="30" customWidth="1"/>
    <col min="5643" max="5643" width="12.875" style="30" customWidth="1"/>
    <col min="5644" max="5644" width="3.125" style="30" customWidth="1"/>
    <col min="5645" max="5645" width="3.875" style="30" customWidth="1"/>
    <col min="5646" max="5646" width="2.5" style="30" customWidth="1"/>
    <col min="5647" max="5647" width="5.75" style="30" customWidth="1"/>
    <col min="5648" max="5648" width="12.625" style="30" customWidth="1"/>
    <col min="5649" max="5649" width="6.875" style="30" customWidth="1"/>
    <col min="5650" max="5888" width="3.125" style="30"/>
    <col min="5889" max="5889" width="3.625" style="30" customWidth="1"/>
    <col min="5890" max="5890" width="5.375" style="30" customWidth="1"/>
    <col min="5891" max="5891" width="7.125" style="30" customWidth="1"/>
    <col min="5892" max="5892" width="10.75" style="30" customWidth="1"/>
    <col min="5893" max="5893" width="4" style="30" customWidth="1"/>
    <col min="5894" max="5894" width="3.125" style="30" customWidth="1"/>
    <col min="5895" max="5895" width="12.875" style="30" customWidth="1"/>
    <col min="5896" max="5896" width="3.125" style="30" customWidth="1"/>
    <col min="5897" max="5897" width="12.875" style="30" customWidth="1"/>
    <col min="5898" max="5898" width="3.125" style="30" customWidth="1"/>
    <col min="5899" max="5899" width="12.875" style="30" customWidth="1"/>
    <col min="5900" max="5900" width="3.125" style="30" customWidth="1"/>
    <col min="5901" max="5901" width="3.875" style="30" customWidth="1"/>
    <col min="5902" max="5902" width="2.5" style="30" customWidth="1"/>
    <col min="5903" max="5903" width="5.75" style="30" customWidth="1"/>
    <col min="5904" max="5904" width="12.625" style="30" customWidth="1"/>
    <col min="5905" max="5905" width="6.875" style="30" customWidth="1"/>
    <col min="5906" max="6144" width="3.125" style="30"/>
    <col min="6145" max="6145" width="3.625" style="30" customWidth="1"/>
    <col min="6146" max="6146" width="5.375" style="30" customWidth="1"/>
    <col min="6147" max="6147" width="7.125" style="30" customWidth="1"/>
    <col min="6148" max="6148" width="10.75" style="30" customWidth="1"/>
    <col min="6149" max="6149" width="4" style="30" customWidth="1"/>
    <col min="6150" max="6150" width="3.125" style="30" customWidth="1"/>
    <col min="6151" max="6151" width="12.875" style="30" customWidth="1"/>
    <col min="6152" max="6152" width="3.125" style="30" customWidth="1"/>
    <col min="6153" max="6153" width="12.875" style="30" customWidth="1"/>
    <col min="6154" max="6154" width="3.125" style="30" customWidth="1"/>
    <col min="6155" max="6155" width="12.875" style="30" customWidth="1"/>
    <col min="6156" max="6156" width="3.125" style="30" customWidth="1"/>
    <col min="6157" max="6157" width="3.875" style="30" customWidth="1"/>
    <col min="6158" max="6158" width="2.5" style="30" customWidth="1"/>
    <col min="6159" max="6159" width="5.75" style="30" customWidth="1"/>
    <col min="6160" max="6160" width="12.625" style="30" customWidth="1"/>
    <col min="6161" max="6161" width="6.875" style="30" customWidth="1"/>
    <col min="6162" max="6400" width="3.125" style="30"/>
    <col min="6401" max="6401" width="3.625" style="30" customWidth="1"/>
    <col min="6402" max="6402" width="5.375" style="30" customWidth="1"/>
    <col min="6403" max="6403" width="7.125" style="30" customWidth="1"/>
    <col min="6404" max="6404" width="10.75" style="30" customWidth="1"/>
    <col min="6405" max="6405" width="4" style="30" customWidth="1"/>
    <col min="6406" max="6406" width="3.125" style="30" customWidth="1"/>
    <col min="6407" max="6407" width="12.875" style="30" customWidth="1"/>
    <col min="6408" max="6408" width="3.125" style="30" customWidth="1"/>
    <col min="6409" max="6409" width="12.875" style="30" customWidth="1"/>
    <col min="6410" max="6410" width="3.125" style="30" customWidth="1"/>
    <col min="6411" max="6411" width="12.875" style="30" customWidth="1"/>
    <col min="6412" max="6412" width="3.125" style="30" customWidth="1"/>
    <col min="6413" max="6413" width="3.875" style="30" customWidth="1"/>
    <col min="6414" max="6414" width="2.5" style="30" customWidth="1"/>
    <col min="6415" max="6415" width="5.75" style="30" customWidth="1"/>
    <col min="6416" max="6416" width="12.625" style="30" customWidth="1"/>
    <col min="6417" max="6417" width="6.875" style="30" customWidth="1"/>
    <col min="6418" max="6656" width="3.125" style="30"/>
    <col min="6657" max="6657" width="3.625" style="30" customWidth="1"/>
    <col min="6658" max="6658" width="5.375" style="30" customWidth="1"/>
    <col min="6659" max="6659" width="7.125" style="30" customWidth="1"/>
    <col min="6660" max="6660" width="10.75" style="30" customWidth="1"/>
    <col min="6661" max="6661" width="4" style="30" customWidth="1"/>
    <col min="6662" max="6662" width="3.125" style="30" customWidth="1"/>
    <col min="6663" max="6663" width="12.875" style="30" customWidth="1"/>
    <col min="6664" max="6664" width="3.125" style="30" customWidth="1"/>
    <col min="6665" max="6665" width="12.875" style="30" customWidth="1"/>
    <col min="6666" max="6666" width="3.125" style="30" customWidth="1"/>
    <col min="6667" max="6667" width="12.875" style="30" customWidth="1"/>
    <col min="6668" max="6668" width="3.125" style="30" customWidth="1"/>
    <col min="6669" max="6669" width="3.875" style="30" customWidth="1"/>
    <col min="6670" max="6670" width="2.5" style="30" customWidth="1"/>
    <col min="6671" max="6671" width="5.75" style="30" customWidth="1"/>
    <col min="6672" max="6672" width="12.625" style="30" customWidth="1"/>
    <col min="6673" max="6673" width="6.875" style="30" customWidth="1"/>
    <col min="6674" max="6912" width="3.125" style="30"/>
    <col min="6913" max="6913" width="3.625" style="30" customWidth="1"/>
    <col min="6914" max="6914" width="5.375" style="30" customWidth="1"/>
    <col min="6915" max="6915" width="7.125" style="30" customWidth="1"/>
    <col min="6916" max="6916" width="10.75" style="30" customWidth="1"/>
    <col min="6917" max="6917" width="4" style="30" customWidth="1"/>
    <col min="6918" max="6918" width="3.125" style="30" customWidth="1"/>
    <col min="6919" max="6919" width="12.875" style="30" customWidth="1"/>
    <col min="6920" max="6920" width="3.125" style="30" customWidth="1"/>
    <col min="6921" max="6921" width="12.875" style="30" customWidth="1"/>
    <col min="6922" max="6922" width="3.125" style="30" customWidth="1"/>
    <col min="6923" max="6923" width="12.875" style="30" customWidth="1"/>
    <col min="6924" max="6924" width="3.125" style="30" customWidth="1"/>
    <col min="6925" max="6925" width="3.875" style="30" customWidth="1"/>
    <col min="6926" max="6926" width="2.5" style="30" customWidth="1"/>
    <col min="6927" max="6927" width="5.75" style="30" customWidth="1"/>
    <col min="6928" max="6928" width="12.625" style="30" customWidth="1"/>
    <col min="6929" max="6929" width="6.875" style="30" customWidth="1"/>
    <col min="6930" max="7168" width="3.125" style="30"/>
    <col min="7169" max="7169" width="3.625" style="30" customWidth="1"/>
    <col min="7170" max="7170" width="5.375" style="30" customWidth="1"/>
    <col min="7171" max="7171" width="7.125" style="30" customWidth="1"/>
    <col min="7172" max="7172" width="10.75" style="30" customWidth="1"/>
    <col min="7173" max="7173" width="4" style="30" customWidth="1"/>
    <col min="7174" max="7174" width="3.125" style="30" customWidth="1"/>
    <col min="7175" max="7175" width="12.875" style="30" customWidth="1"/>
    <col min="7176" max="7176" width="3.125" style="30" customWidth="1"/>
    <col min="7177" max="7177" width="12.875" style="30" customWidth="1"/>
    <col min="7178" max="7178" width="3.125" style="30" customWidth="1"/>
    <col min="7179" max="7179" width="12.875" style="30" customWidth="1"/>
    <col min="7180" max="7180" width="3.125" style="30" customWidth="1"/>
    <col min="7181" max="7181" width="3.875" style="30" customWidth="1"/>
    <col min="7182" max="7182" width="2.5" style="30" customWidth="1"/>
    <col min="7183" max="7183" width="5.75" style="30" customWidth="1"/>
    <col min="7184" max="7184" width="12.625" style="30" customWidth="1"/>
    <col min="7185" max="7185" width="6.875" style="30" customWidth="1"/>
    <col min="7186" max="7424" width="3.125" style="30"/>
    <col min="7425" max="7425" width="3.625" style="30" customWidth="1"/>
    <col min="7426" max="7426" width="5.375" style="30" customWidth="1"/>
    <col min="7427" max="7427" width="7.125" style="30" customWidth="1"/>
    <col min="7428" max="7428" width="10.75" style="30" customWidth="1"/>
    <col min="7429" max="7429" width="4" style="30" customWidth="1"/>
    <col min="7430" max="7430" width="3.125" style="30" customWidth="1"/>
    <col min="7431" max="7431" width="12.875" style="30" customWidth="1"/>
    <col min="7432" max="7432" width="3.125" style="30" customWidth="1"/>
    <col min="7433" max="7433" width="12.875" style="30" customWidth="1"/>
    <col min="7434" max="7434" width="3.125" style="30" customWidth="1"/>
    <col min="7435" max="7435" width="12.875" style="30" customWidth="1"/>
    <col min="7436" max="7436" width="3.125" style="30" customWidth="1"/>
    <col min="7437" max="7437" width="3.875" style="30" customWidth="1"/>
    <col min="7438" max="7438" width="2.5" style="30" customWidth="1"/>
    <col min="7439" max="7439" width="5.75" style="30" customWidth="1"/>
    <col min="7440" max="7440" width="12.625" style="30" customWidth="1"/>
    <col min="7441" max="7441" width="6.875" style="30" customWidth="1"/>
    <col min="7442" max="7680" width="3.125" style="30"/>
    <col min="7681" max="7681" width="3.625" style="30" customWidth="1"/>
    <col min="7682" max="7682" width="5.375" style="30" customWidth="1"/>
    <col min="7683" max="7683" width="7.125" style="30" customWidth="1"/>
    <col min="7684" max="7684" width="10.75" style="30" customWidth="1"/>
    <col min="7685" max="7685" width="4" style="30" customWidth="1"/>
    <col min="7686" max="7686" width="3.125" style="30" customWidth="1"/>
    <col min="7687" max="7687" width="12.875" style="30" customWidth="1"/>
    <col min="7688" max="7688" width="3.125" style="30" customWidth="1"/>
    <col min="7689" max="7689" width="12.875" style="30" customWidth="1"/>
    <col min="7690" max="7690" width="3.125" style="30" customWidth="1"/>
    <col min="7691" max="7691" width="12.875" style="30" customWidth="1"/>
    <col min="7692" max="7692" width="3.125" style="30" customWidth="1"/>
    <col min="7693" max="7693" width="3.875" style="30" customWidth="1"/>
    <col min="7694" max="7694" width="2.5" style="30" customWidth="1"/>
    <col min="7695" max="7695" width="5.75" style="30" customWidth="1"/>
    <col min="7696" max="7696" width="12.625" style="30" customWidth="1"/>
    <col min="7697" max="7697" width="6.875" style="30" customWidth="1"/>
    <col min="7698" max="7936" width="3.125" style="30"/>
    <col min="7937" max="7937" width="3.625" style="30" customWidth="1"/>
    <col min="7938" max="7938" width="5.375" style="30" customWidth="1"/>
    <col min="7939" max="7939" width="7.125" style="30" customWidth="1"/>
    <col min="7940" max="7940" width="10.75" style="30" customWidth="1"/>
    <col min="7941" max="7941" width="4" style="30" customWidth="1"/>
    <col min="7942" max="7942" width="3.125" style="30" customWidth="1"/>
    <col min="7943" max="7943" width="12.875" style="30" customWidth="1"/>
    <col min="7944" max="7944" width="3.125" style="30" customWidth="1"/>
    <col min="7945" max="7945" width="12.875" style="30" customWidth="1"/>
    <col min="7946" max="7946" width="3.125" style="30" customWidth="1"/>
    <col min="7947" max="7947" width="12.875" style="30" customWidth="1"/>
    <col min="7948" max="7948" width="3.125" style="30" customWidth="1"/>
    <col min="7949" max="7949" width="3.875" style="30" customWidth="1"/>
    <col min="7950" max="7950" width="2.5" style="30" customWidth="1"/>
    <col min="7951" max="7951" width="5.75" style="30" customWidth="1"/>
    <col min="7952" max="7952" width="12.625" style="30" customWidth="1"/>
    <col min="7953" max="7953" width="6.875" style="30" customWidth="1"/>
    <col min="7954" max="8192" width="3.125" style="30"/>
    <col min="8193" max="8193" width="3.625" style="30" customWidth="1"/>
    <col min="8194" max="8194" width="5.375" style="30" customWidth="1"/>
    <col min="8195" max="8195" width="7.125" style="30" customWidth="1"/>
    <col min="8196" max="8196" width="10.75" style="30" customWidth="1"/>
    <col min="8197" max="8197" width="4" style="30" customWidth="1"/>
    <col min="8198" max="8198" width="3.125" style="30" customWidth="1"/>
    <col min="8199" max="8199" width="12.875" style="30" customWidth="1"/>
    <col min="8200" max="8200" width="3.125" style="30" customWidth="1"/>
    <col min="8201" max="8201" width="12.875" style="30" customWidth="1"/>
    <col min="8202" max="8202" width="3.125" style="30" customWidth="1"/>
    <col min="8203" max="8203" width="12.875" style="30" customWidth="1"/>
    <col min="8204" max="8204" width="3.125" style="30" customWidth="1"/>
    <col min="8205" max="8205" width="3.875" style="30" customWidth="1"/>
    <col min="8206" max="8206" width="2.5" style="30" customWidth="1"/>
    <col min="8207" max="8207" width="5.75" style="30" customWidth="1"/>
    <col min="8208" max="8208" width="12.625" style="30" customWidth="1"/>
    <col min="8209" max="8209" width="6.875" style="30" customWidth="1"/>
    <col min="8210" max="8448" width="3.125" style="30"/>
    <col min="8449" max="8449" width="3.625" style="30" customWidth="1"/>
    <col min="8450" max="8450" width="5.375" style="30" customWidth="1"/>
    <col min="8451" max="8451" width="7.125" style="30" customWidth="1"/>
    <col min="8452" max="8452" width="10.75" style="30" customWidth="1"/>
    <col min="8453" max="8453" width="4" style="30" customWidth="1"/>
    <col min="8454" max="8454" width="3.125" style="30" customWidth="1"/>
    <col min="8455" max="8455" width="12.875" style="30" customWidth="1"/>
    <col min="8456" max="8456" width="3.125" style="30" customWidth="1"/>
    <col min="8457" max="8457" width="12.875" style="30" customWidth="1"/>
    <col min="8458" max="8458" width="3.125" style="30" customWidth="1"/>
    <col min="8459" max="8459" width="12.875" style="30" customWidth="1"/>
    <col min="8460" max="8460" width="3.125" style="30" customWidth="1"/>
    <col min="8461" max="8461" width="3.875" style="30" customWidth="1"/>
    <col min="8462" max="8462" width="2.5" style="30" customWidth="1"/>
    <col min="8463" max="8463" width="5.75" style="30" customWidth="1"/>
    <col min="8464" max="8464" width="12.625" style="30" customWidth="1"/>
    <col min="8465" max="8465" width="6.875" style="30" customWidth="1"/>
    <col min="8466" max="8704" width="3.125" style="30"/>
    <col min="8705" max="8705" width="3.625" style="30" customWidth="1"/>
    <col min="8706" max="8706" width="5.375" style="30" customWidth="1"/>
    <col min="8707" max="8707" width="7.125" style="30" customWidth="1"/>
    <col min="8708" max="8708" width="10.75" style="30" customWidth="1"/>
    <col min="8709" max="8709" width="4" style="30" customWidth="1"/>
    <col min="8710" max="8710" width="3.125" style="30" customWidth="1"/>
    <col min="8711" max="8711" width="12.875" style="30" customWidth="1"/>
    <col min="8712" max="8712" width="3.125" style="30" customWidth="1"/>
    <col min="8713" max="8713" width="12.875" style="30" customWidth="1"/>
    <col min="8714" max="8714" width="3.125" style="30" customWidth="1"/>
    <col min="8715" max="8715" width="12.875" style="30" customWidth="1"/>
    <col min="8716" max="8716" width="3.125" style="30" customWidth="1"/>
    <col min="8717" max="8717" width="3.875" style="30" customWidth="1"/>
    <col min="8718" max="8718" width="2.5" style="30" customWidth="1"/>
    <col min="8719" max="8719" width="5.75" style="30" customWidth="1"/>
    <col min="8720" max="8720" width="12.625" style="30" customWidth="1"/>
    <col min="8721" max="8721" width="6.875" style="30" customWidth="1"/>
    <col min="8722" max="8960" width="3.125" style="30"/>
    <col min="8961" max="8961" width="3.625" style="30" customWidth="1"/>
    <col min="8962" max="8962" width="5.375" style="30" customWidth="1"/>
    <col min="8963" max="8963" width="7.125" style="30" customWidth="1"/>
    <col min="8964" max="8964" width="10.75" style="30" customWidth="1"/>
    <col min="8965" max="8965" width="4" style="30" customWidth="1"/>
    <col min="8966" max="8966" width="3.125" style="30" customWidth="1"/>
    <col min="8967" max="8967" width="12.875" style="30" customWidth="1"/>
    <col min="8968" max="8968" width="3.125" style="30" customWidth="1"/>
    <col min="8969" max="8969" width="12.875" style="30" customWidth="1"/>
    <col min="8970" max="8970" width="3.125" style="30" customWidth="1"/>
    <col min="8971" max="8971" width="12.875" style="30" customWidth="1"/>
    <col min="8972" max="8972" width="3.125" style="30" customWidth="1"/>
    <col min="8973" max="8973" width="3.875" style="30" customWidth="1"/>
    <col min="8974" max="8974" width="2.5" style="30" customWidth="1"/>
    <col min="8975" max="8975" width="5.75" style="30" customWidth="1"/>
    <col min="8976" max="8976" width="12.625" style="30" customWidth="1"/>
    <col min="8977" max="8977" width="6.875" style="30" customWidth="1"/>
    <col min="8978" max="9216" width="3.125" style="30"/>
    <col min="9217" max="9217" width="3.625" style="30" customWidth="1"/>
    <col min="9218" max="9218" width="5.375" style="30" customWidth="1"/>
    <col min="9219" max="9219" width="7.125" style="30" customWidth="1"/>
    <col min="9220" max="9220" width="10.75" style="30" customWidth="1"/>
    <col min="9221" max="9221" width="4" style="30" customWidth="1"/>
    <col min="9222" max="9222" width="3.125" style="30" customWidth="1"/>
    <col min="9223" max="9223" width="12.875" style="30" customWidth="1"/>
    <col min="9224" max="9224" width="3.125" style="30" customWidth="1"/>
    <col min="9225" max="9225" width="12.875" style="30" customWidth="1"/>
    <col min="9226" max="9226" width="3.125" style="30" customWidth="1"/>
    <col min="9227" max="9227" width="12.875" style="30" customWidth="1"/>
    <col min="9228" max="9228" width="3.125" style="30" customWidth="1"/>
    <col min="9229" max="9229" width="3.875" style="30" customWidth="1"/>
    <col min="9230" max="9230" width="2.5" style="30" customWidth="1"/>
    <col min="9231" max="9231" width="5.75" style="30" customWidth="1"/>
    <col min="9232" max="9232" width="12.625" style="30" customWidth="1"/>
    <col min="9233" max="9233" width="6.875" style="30" customWidth="1"/>
    <col min="9234" max="9472" width="3.125" style="30"/>
    <col min="9473" max="9473" width="3.625" style="30" customWidth="1"/>
    <col min="9474" max="9474" width="5.375" style="30" customWidth="1"/>
    <col min="9475" max="9475" width="7.125" style="30" customWidth="1"/>
    <col min="9476" max="9476" width="10.75" style="30" customWidth="1"/>
    <col min="9477" max="9477" width="4" style="30" customWidth="1"/>
    <col min="9478" max="9478" width="3.125" style="30" customWidth="1"/>
    <col min="9479" max="9479" width="12.875" style="30" customWidth="1"/>
    <col min="9480" max="9480" width="3.125" style="30" customWidth="1"/>
    <col min="9481" max="9481" width="12.875" style="30" customWidth="1"/>
    <col min="9482" max="9482" width="3.125" style="30" customWidth="1"/>
    <col min="9483" max="9483" width="12.875" style="30" customWidth="1"/>
    <col min="9484" max="9484" width="3.125" style="30" customWidth="1"/>
    <col min="9485" max="9485" width="3.875" style="30" customWidth="1"/>
    <col min="9486" max="9486" width="2.5" style="30" customWidth="1"/>
    <col min="9487" max="9487" width="5.75" style="30" customWidth="1"/>
    <col min="9488" max="9488" width="12.625" style="30" customWidth="1"/>
    <col min="9489" max="9489" width="6.875" style="30" customWidth="1"/>
    <col min="9490" max="9728" width="3.125" style="30"/>
    <col min="9729" max="9729" width="3.625" style="30" customWidth="1"/>
    <col min="9730" max="9730" width="5.375" style="30" customWidth="1"/>
    <col min="9731" max="9731" width="7.125" style="30" customWidth="1"/>
    <col min="9732" max="9732" width="10.75" style="30" customWidth="1"/>
    <col min="9733" max="9733" width="4" style="30" customWidth="1"/>
    <col min="9734" max="9734" width="3.125" style="30" customWidth="1"/>
    <col min="9735" max="9735" width="12.875" style="30" customWidth="1"/>
    <col min="9736" max="9736" width="3.125" style="30" customWidth="1"/>
    <col min="9737" max="9737" width="12.875" style="30" customWidth="1"/>
    <col min="9738" max="9738" width="3.125" style="30" customWidth="1"/>
    <col min="9739" max="9739" width="12.875" style="30" customWidth="1"/>
    <col min="9740" max="9740" width="3.125" style="30" customWidth="1"/>
    <col min="9741" max="9741" width="3.875" style="30" customWidth="1"/>
    <col min="9742" max="9742" width="2.5" style="30" customWidth="1"/>
    <col min="9743" max="9743" width="5.75" style="30" customWidth="1"/>
    <col min="9744" max="9744" width="12.625" style="30" customWidth="1"/>
    <col min="9745" max="9745" width="6.875" style="30" customWidth="1"/>
    <col min="9746" max="9984" width="3.125" style="30"/>
    <col min="9985" max="9985" width="3.625" style="30" customWidth="1"/>
    <col min="9986" max="9986" width="5.375" style="30" customWidth="1"/>
    <col min="9987" max="9987" width="7.125" style="30" customWidth="1"/>
    <col min="9988" max="9988" width="10.75" style="30" customWidth="1"/>
    <col min="9989" max="9989" width="4" style="30" customWidth="1"/>
    <col min="9990" max="9990" width="3.125" style="30" customWidth="1"/>
    <col min="9991" max="9991" width="12.875" style="30" customWidth="1"/>
    <col min="9992" max="9992" width="3.125" style="30" customWidth="1"/>
    <col min="9993" max="9993" width="12.875" style="30" customWidth="1"/>
    <col min="9994" max="9994" width="3.125" style="30" customWidth="1"/>
    <col min="9995" max="9995" width="12.875" style="30" customWidth="1"/>
    <col min="9996" max="9996" width="3.125" style="30" customWidth="1"/>
    <col min="9997" max="9997" width="3.875" style="30" customWidth="1"/>
    <col min="9998" max="9998" width="2.5" style="30" customWidth="1"/>
    <col min="9999" max="9999" width="5.75" style="30" customWidth="1"/>
    <col min="10000" max="10000" width="12.625" style="30" customWidth="1"/>
    <col min="10001" max="10001" width="6.875" style="30" customWidth="1"/>
    <col min="10002" max="10240" width="3.125" style="30"/>
    <col min="10241" max="10241" width="3.625" style="30" customWidth="1"/>
    <col min="10242" max="10242" width="5.375" style="30" customWidth="1"/>
    <col min="10243" max="10243" width="7.125" style="30" customWidth="1"/>
    <col min="10244" max="10244" width="10.75" style="30" customWidth="1"/>
    <col min="10245" max="10245" width="4" style="30" customWidth="1"/>
    <col min="10246" max="10246" width="3.125" style="30" customWidth="1"/>
    <col min="10247" max="10247" width="12.875" style="30" customWidth="1"/>
    <col min="10248" max="10248" width="3.125" style="30" customWidth="1"/>
    <col min="10249" max="10249" width="12.875" style="30" customWidth="1"/>
    <col min="10250" max="10250" width="3.125" style="30" customWidth="1"/>
    <col min="10251" max="10251" width="12.875" style="30" customWidth="1"/>
    <col min="10252" max="10252" width="3.125" style="30" customWidth="1"/>
    <col min="10253" max="10253" width="3.875" style="30" customWidth="1"/>
    <col min="10254" max="10254" width="2.5" style="30" customWidth="1"/>
    <col min="10255" max="10255" width="5.75" style="30" customWidth="1"/>
    <col min="10256" max="10256" width="12.625" style="30" customWidth="1"/>
    <col min="10257" max="10257" width="6.875" style="30" customWidth="1"/>
    <col min="10258" max="10496" width="3.125" style="30"/>
    <col min="10497" max="10497" width="3.625" style="30" customWidth="1"/>
    <col min="10498" max="10498" width="5.375" style="30" customWidth="1"/>
    <col min="10499" max="10499" width="7.125" style="30" customWidth="1"/>
    <col min="10500" max="10500" width="10.75" style="30" customWidth="1"/>
    <col min="10501" max="10501" width="4" style="30" customWidth="1"/>
    <col min="10502" max="10502" width="3.125" style="30" customWidth="1"/>
    <col min="10503" max="10503" width="12.875" style="30" customWidth="1"/>
    <col min="10504" max="10504" width="3.125" style="30" customWidth="1"/>
    <col min="10505" max="10505" width="12.875" style="30" customWidth="1"/>
    <col min="10506" max="10506" width="3.125" style="30" customWidth="1"/>
    <col min="10507" max="10507" width="12.875" style="30" customWidth="1"/>
    <col min="10508" max="10508" width="3.125" style="30" customWidth="1"/>
    <col min="10509" max="10509" width="3.875" style="30" customWidth="1"/>
    <col min="10510" max="10510" width="2.5" style="30" customWidth="1"/>
    <col min="10511" max="10511" width="5.75" style="30" customWidth="1"/>
    <col min="10512" max="10512" width="12.625" style="30" customWidth="1"/>
    <col min="10513" max="10513" width="6.875" style="30" customWidth="1"/>
    <col min="10514" max="10752" width="3.125" style="30"/>
    <col min="10753" max="10753" width="3.625" style="30" customWidth="1"/>
    <col min="10754" max="10754" width="5.375" style="30" customWidth="1"/>
    <col min="10755" max="10755" width="7.125" style="30" customWidth="1"/>
    <col min="10756" max="10756" width="10.75" style="30" customWidth="1"/>
    <col min="10757" max="10757" width="4" style="30" customWidth="1"/>
    <col min="10758" max="10758" width="3.125" style="30" customWidth="1"/>
    <col min="10759" max="10759" width="12.875" style="30" customWidth="1"/>
    <col min="10760" max="10760" width="3.125" style="30" customWidth="1"/>
    <col min="10761" max="10761" width="12.875" style="30" customWidth="1"/>
    <col min="10762" max="10762" width="3.125" style="30" customWidth="1"/>
    <col min="10763" max="10763" width="12.875" style="30" customWidth="1"/>
    <col min="10764" max="10764" width="3.125" style="30" customWidth="1"/>
    <col min="10765" max="10765" width="3.875" style="30" customWidth="1"/>
    <col min="10766" max="10766" width="2.5" style="30" customWidth="1"/>
    <col min="10767" max="10767" width="5.75" style="30" customWidth="1"/>
    <col min="10768" max="10768" width="12.625" style="30" customWidth="1"/>
    <col min="10769" max="10769" width="6.875" style="30" customWidth="1"/>
    <col min="10770" max="11008" width="3.125" style="30"/>
    <col min="11009" max="11009" width="3.625" style="30" customWidth="1"/>
    <col min="11010" max="11010" width="5.375" style="30" customWidth="1"/>
    <col min="11011" max="11011" width="7.125" style="30" customWidth="1"/>
    <col min="11012" max="11012" width="10.75" style="30" customWidth="1"/>
    <col min="11013" max="11013" width="4" style="30" customWidth="1"/>
    <col min="11014" max="11014" width="3.125" style="30" customWidth="1"/>
    <col min="11015" max="11015" width="12.875" style="30" customWidth="1"/>
    <col min="11016" max="11016" width="3.125" style="30" customWidth="1"/>
    <col min="11017" max="11017" width="12.875" style="30" customWidth="1"/>
    <col min="11018" max="11018" width="3.125" style="30" customWidth="1"/>
    <col min="11019" max="11019" width="12.875" style="30" customWidth="1"/>
    <col min="11020" max="11020" width="3.125" style="30" customWidth="1"/>
    <col min="11021" max="11021" width="3.875" style="30" customWidth="1"/>
    <col min="11022" max="11022" width="2.5" style="30" customWidth="1"/>
    <col min="11023" max="11023" width="5.75" style="30" customWidth="1"/>
    <col min="11024" max="11024" width="12.625" style="30" customWidth="1"/>
    <col min="11025" max="11025" width="6.875" style="30" customWidth="1"/>
    <col min="11026" max="11264" width="3.125" style="30"/>
    <col min="11265" max="11265" width="3.625" style="30" customWidth="1"/>
    <col min="11266" max="11266" width="5.375" style="30" customWidth="1"/>
    <col min="11267" max="11267" width="7.125" style="30" customWidth="1"/>
    <col min="11268" max="11268" width="10.75" style="30" customWidth="1"/>
    <col min="11269" max="11269" width="4" style="30" customWidth="1"/>
    <col min="11270" max="11270" width="3.125" style="30" customWidth="1"/>
    <col min="11271" max="11271" width="12.875" style="30" customWidth="1"/>
    <col min="11272" max="11272" width="3.125" style="30" customWidth="1"/>
    <col min="11273" max="11273" width="12.875" style="30" customWidth="1"/>
    <col min="11274" max="11274" width="3.125" style="30" customWidth="1"/>
    <col min="11275" max="11275" width="12.875" style="30" customWidth="1"/>
    <col min="11276" max="11276" width="3.125" style="30" customWidth="1"/>
    <col min="11277" max="11277" width="3.875" style="30" customWidth="1"/>
    <col min="11278" max="11278" width="2.5" style="30" customWidth="1"/>
    <col min="11279" max="11279" width="5.75" style="30" customWidth="1"/>
    <col min="11280" max="11280" width="12.625" style="30" customWidth="1"/>
    <col min="11281" max="11281" width="6.875" style="30" customWidth="1"/>
    <col min="11282" max="11520" width="3.125" style="30"/>
    <col min="11521" max="11521" width="3.625" style="30" customWidth="1"/>
    <col min="11522" max="11522" width="5.375" style="30" customWidth="1"/>
    <col min="11523" max="11523" width="7.125" style="30" customWidth="1"/>
    <col min="11524" max="11524" width="10.75" style="30" customWidth="1"/>
    <col min="11525" max="11525" width="4" style="30" customWidth="1"/>
    <col min="11526" max="11526" width="3.125" style="30" customWidth="1"/>
    <col min="11527" max="11527" width="12.875" style="30" customWidth="1"/>
    <col min="11528" max="11528" width="3.125" style="30" customWidth="1"/>
    <col min="11529" max="11529" width="12.875" style="30" customWidth="1"/>
    <col min="11530" max="11530" width="3.125" style="30" customWidth="1"/>
    <col min="11531" max="11531" width="12.875" style="30" customWidth="1"/>
    <col min="11532" max="11532" width="3.125" style="30" customWidth="1"/>
    <col min="11533" max="11533" width="3.875" style="30" customWidth="1"/>
    <col min="11534" max="11534" width="2.5" style="30" customWidth="1"/>
    <col min="11535" max="11535" width="5.75" style="30" customWidth="1"/>
    <col min="11536" max="11536" width="12.625" style="30" customWidth="1"/>
    <col min="11537" max="11537" width="6.875" style="30" customWidth="1"/>
    <col min="11538" max="11776" width="3.125" style="30"/>
    <col min="11777" max="11777" width="3.625" style="30" customWidth="1"/>
    <col min="11778" max="11778" width="5.375" style="30" customWidth="1"/>
    <col min="11779" max="11779" width="7.125" style="30" customWidth="1"/>
    <col min="11780" max="11780" width="10.75" style="30" customWidth="1"/>
    <col min="11781" max="11781" width="4" style="30" customWidth="1"/>
    <col min="11782" max="11782" width="3.125" style="30" customWidth="1"/>
    <col min="11783" max="11783" width="12.875" style="30" customWidth="1"/>
    <col min="11784" max="11784" width="3.125" style="30" customWidth="1"/>
    <col min="11785" max="11785" width="12.875" style="30" customWidth="1"/>
    <col min="11786" max="11786" width="3.125" style="30" customWidth="1"/>
    <col min="11787" max="11787" width="12.875" style="30" customWidth="1"/>
    <col min="11788" max="11788" width="3.125" style="30" customWidth="1"/>
    <col min="11789" max="11789" width="3.875" style="30" customWidth="1"/>
    <col min="11790" max="11790" width="2.5" style="30" customWidth="1"/>
    <col min="11791" max="11791" width="5.75" style="30" customWidth="1"/>
    <col min="11792" max="11792" width="12.625" style="30" customWidth="1"/>
    <col min="11793" max="11793" width="6.875" style="30" customWidth="1"/>
    <col min="11794" max="12032" width="3.125" style="30"/>
    <col min="12033" max="12033" width="3.625" style="30" customWidth="1"/>
    <col min="12034" max="12034" width="5.375" style="30" customWidth="1"/>
    <col min="12035" max="12035" width="7.125" style="30" customWidth="1"/>
    <col min="12036" max="12036" width="10.75" style="30" customWidth="1"/>
    <col min="12037" max="12037" width="4" style="30" customWidth="1"/>
    <col min="12038" max="12038" width="3.125" style="30" customWidth="1"/>
    <col min="12039" max="12039" width="12.875" style="30" customWidth="1"/>
    <col min="12040" max="12040" width="3.125" style="30" customWidth="1"/>
    <col min="12041" max="12041" width="12.875" style="30" customWidth="1"/>
    <col min="12042" max="12042" width="3.125" style="30" customWidth="1"/>
    <col min="12043" max="12043" width="12.875" style="30" customWidth="1"/>
    <col min="12044" max="12044" width="3.125" style="30" customWidth="1"/>
    <col min="12045" max="12045" width="3.875" style="30" customWidth="1"/>
    <col min="12046" max="12046" width="2.5" style="30" customWidth="1"/>
    <col min="12047" max="12047" width="5.75" style="30" customWidth="1"/>
    <col min="12048" max="12048" width="12.625" style="30" customWidth="1"/>
    <col min="12049" max="12049" width="6.875" style="30" customWidth="1"/>
    <col min="12050" max="12288" width="3.125" style="30"/>
    <col min="12289" max="12289" width="3.625" style="30" customWidth="1"/>
    <col min="12290" max="12290" width="5.375" style="30" customWidth="1"/>
    <col min="12291" max="12291" width="7.125" style="30" customWidth="1"/>
    <col min="12292" max="12292" width="10.75" style="30" customWidth="1"/>
    <col min="12293" max="12293" width="4" style="30" customWidth="1"/>
    <col min="12294" max="12294" width="3.125" style="30" customWidth="1"/>
    <col min="12295" max="12295" width="12.875" style="30" customWidth="1"/>
    <col min="12296" max="12296" width="3.125" style="30" customWidth="1"/>
    <col min="12297" max="12297" width="12.875" style="30" customWidth="1"/>
    <col min="12298" max="12298" width="3.125" style="30" customWidth="1"/>
    <col min="12299" max="12299" width="12.875" style="30" customWidth="1"/>
    <col min="12300" max="12300" width="3.125" style="30" customWidth="1"/>
    <col min="12301" max="12301" width="3.875" style="30" customWidth="1"/>
    <col min="12302" max="12302" width="2.5" style="30" customWidth="1"/>
    <col min="12303" max="12303" width="5.75" style="30" customWidth="1"/>
    <col min="12304" max="12304" width="12.625" style="30" customWidth="1"/>
    <col min="12305" max="12305" width="6.875" style="30" customWidth="1"/>
    <col min="12306" max="12544" width="3.125" style="30"/>
    <col min="12545" max="12545" width="3.625" style="30" customWidth="1"/>
    <col min="12546" max="12546" width="5.375" style="30" customWidth="1"/>
    <col min="12547" max="12547" width="7.125" style="30" customWidth="1"/>
    <col min="12548" max="12548" width="10.75" style="30" customWidth="1"/>
    <col min="12549" max="12549" width="4" style="30" customWidth="1"/>
    <col min="12550" max="12550" width="3.125" style="30" customWidth="1"/>
    <col min="12551" max="12551" width="12.875" style="30" customWidth="1"/>
    <col min="12552" max="12552" width="3.125" style="30" customWidth="1"/>
    <col min="12553" max="12553" width="12.875" style="30" customWidth="1"/>
    <col min="12554" max="12554" width="3.125" style="30" customWidth="1"/>
    <col min="12555" max="12555" width="12.875" style="30" customWidth="1"/>
    <col min="12556" max="12556" width="3.125" style="30" customWidth="1"/>
    <col min="12557" max="12557" width="3.875" style="30" customWidth="1"/>
    <col min="12558" max="12558" width="2.5" style="30" customWidth="1"/>
    <col min="12559" max="12559" width="5.75" style="30" customWidth="1"/>
    <col min="12560" max="12560" width="12.625" style="30" customWidth="1"/>
    <col min="12561" max="12561" width="6.875" style="30" customWidth="1"/>
    <col min="12562" max="12800" width="3.125" style="30"/>
    <col min="12801" max="12801" width="3.625" style="30" customWidth="1"/>
    <col min="12802" max="12802" width="5.375" style="30" customWidth="1"/>
    <col min="12803" max="12803" width="7.125" style="30" customWidth="1"/>
    <col min="12804" max="12804" width="10.75" style="30" customWidth="1"/>
    <col min="12805" max="12805" width="4" style="30" customWidth="1"/>
    <col min="12806" max="12806" width="3.125" style="30" customWidth="1"/>
    <col min="12807" max="12807" width="12.875" style="30" customWidth="1"/>
    <col min="12808" max="12808" width="3.125" style="30" customWidth="1"/>
    <col min="12809" max="12809" width="12.875" style="30" customWidth="1"/>
    <col min="12810" max="12810" width="3.125" style="30" customWidth="1"/>
    <col min="12811" max="12811" width="12.875" style="30" customWidth="1"/>
    <col min="12812" max="12812" width="3.125" style="30" customWidth="1"/>
    <col min="12813" max="12813" width="3.875" style="30" customWidth="1"/>
    <col min="12814" max="12814" width="2.5" style="30" customWidth="1"/>
    <col min="12815" max="12815" width="5.75" style="30" customWidth="1"/>
    <col min="12816" max="12816" width="12.625" style="30" customWidth="1"/>
    <col min="12817" max="12817" width="6.875" style="30" customWidth="1"/>
    <col min="12818" max="13056" width="3.125" style="30"/>
    <col min="13057" max="13057" width="3.625" style="30" customWidth="1"/>
    <col min="13058" max="13058" width="5.375" style="30" customWidth="1"/>
    <col min="13059" max="13059" width="7.125" style="30" customWidth="1"/>
    <col min="13060" max="13060" width="10.75" style="30" customWidth="1"/>
    <col min="13061" max="13061" width="4" style="30" customWidth="1"/>
    <col min="13062" max="13062" width="3.125" style="30" customWidth="1"/>
    <col min="13063" max="13063" width="12.875" style="30" customWidth="1"/>
    <col min="13064" max="13064" width="3.125" style="30" customWidth="1"/>
    <col min="13065" max="13065" width="12.875" style="30" customWidth="1"/>
    <col min="13066" max="13066" width="3.125" style="30" customWidth="1"/>
    <col min="13067" max="13067" width="12.875" style="30" customWidth="1"/>
    <col min="13068" max="13068" width="3.125" style="30" customWidth="1"/>
    <col min="13069" max="13069" width="3.875" style="30" customWidth="1"/>
    <col min="13070" max="13070" width="2.5" style="30" customWidth="1"/>
    <col min="13071" max="13071" width="5.75" style="30" customWidth="1"/>
    <col min="13072" max="13072" width="12.625" style="30" customWidth="1"/>
    <col min="13073" max="13073" width="6.875" style="30" customWidth="1"/>
    <col min="13074" max="13312" width="3.125" style="30"/>
    <col min="13313" max="13313" width="3.625" style="30" customWidth="1"/>
    <col min="13314" max="13314" width="5.375" style="30" customWidth="1"/>
    <col min="13315" max="13315" width="7.125" style="30" customWidth="1"/>
    <col min="13316" max="13316" width="10.75" style="30" customWidth="1"/>
    <col min="13317" max="13317" width="4" style="30" customWidth="1"/>
    <col min="13318" max="13318" width="3.125" style="30" customWidth="1"/>
    <col min="13319" max="13319" width="12.875" style="30" customWidth="1"/>
    <col min="13320" max="13320" width="3.125" style="30" customWidth="1"/>
    <col min="13321" max="13321" width="12.875" style="30" customWidth="1"/>
    <col min="13322" max="13322" width="3.125" style="30" customWidth="1"/>
    <col min="13323" max="13323" width="12.875" style="30" customWidth="1"/>
    <col min="13324" max="13324" width="3.125" style="30" customWidth="1"/>
    <col min="13325" max="13325" width="3.875" style="30" customWidth="1"/>
    <col min="13326" max="13326" width="2.5" style="30" customWidth="1"/>
    <col min="13327" max="13327" width="5.75" style="30" customWidth="1"/>
    <col min="13328" max="13328" width="12.625" style="30" customWidth="1"/>
    <col min="13329" max="13329" width="6.875" style="30" customWidth="1"/>
    <col min="13330" max="13568" width="3.125" style="30"/>
    <col min="13569" max="13569" width="3.625" style="30" customWidth="1"/>
    <col min="13570" max="13570" width="5.375" style="30" customWidth="1"/>
    <col min="13571" max="13571" width="7.125" style="30" customWidth="1"/>
    <col min="13572" max="13572" width="10.75" style="30" customWidth="1"/>
    <col min="13573" max="13573" width="4" style="30" customWidth="1"/>
    <col min="13574" max="13574" width="3.125" style="30" customWidth="1"/>
    <col min="13575" max="13575" width="12.875" style="30" customWidth="1"/>
    <col min="13576" max="13576" width="3.125" style="30" customWidth="1"/>
    <col min="13577" max="13577" width="12.875" style="30" customWidth="1"/>
    <col min="13578" max="13578" width="3.125" style="30" customWidth="1"/>
    <col min="13579" max="13579" width="12.875" style="30" customWidth="1"/>
    <col min="13580" max="13580" width="3.125" style="30" customWidth="1"/>
    <col min="13581" max="13581" width="3.875" style="30" customWidth="1"/>
    <col min="13582" max="13582" width="2.5" style="30" customWidth="1"/>
    <col min="13583" max="13583" width="5.75" style="30" customWidth="1"/>
    <col min="13584" max="13584" width="12.625" style="30" customWidth="1"/>
    <col min="13585" max="13585" width="6.875" style="30" customWidth="1"/>
    <col min="13586" max="13824" width="3.125" style="30"/>
    <col min="13825" max="13825" width="3.625" style="30" customWidth="1"/>
    <col min="13826" max="13826" width="5.375" style="30" customWidth="1"/>
    <col min="13827" max="13827" width="7.125" style="30" customWidth="1"/>
    <col min="13828" max="13828" width="10.75" style="30" customWidth="1"/>
    <col min="13829" max="13829" width="4" style="30" customWidth="1"/>
    <col min="13830" max="13830" width="3.125" style="30" customWidth="1"/>
    <col min="13831" max="13831" width="12.875" style="30" customWidth="1"/>
    <col min="13832" max="13832" width="3.125" style="30" customWidth="1"/>
    <col min="13833" max="13833" width="12.875" style="30" customWidth="1"/>
    <col min="13834" max="13834" width="3.125" style="30" customWidth="1"/>
    <col min="13835" max="13835" width="12.875" style="30" customWidth="1"/>
    <col min="13836" max="13836" width="3.125" style="30" customWidth="1"/>
    <col min="13837" max="13837" width="3.875" style="30" customWidth="1"/>
    <col min="13838" max="13838" width="2.5" style="30" customWidth="1"/>
    <col min="13839" max="13839" width="5.75" style="30" customWidth="1"/>
    <col min="13840" max="13840" width="12.625" style="30" customWidth="1"/>
    <col min="13841" max="13841" width="6.875" style="30" customWidth="1"/>
    <col min="13842" max="14080" width="3.125" style="30"/>
    <col min="14081" max="14081" width="3.625" style="30" customWidth="1"/>
    <col min="14082" max="14082" width="5.375" style="30" customWidth="1"/>
    <col min="14083" max="14083" width="7.125" style="30" customWidth="1"/>
    <col min="14084" max="14084" width="10.75" style="30" customWidth="1"/>
    <col min="14085" max="14085" width="4" style="30" customWidth="1"/>
    <col min="14086" max="14086" width="3.125" style="30" customWidth="1"/>
    <col min="14087" max="14087" width="12.875" style="30" customWidth="1"/>
    <col min="14088" max="14088" width="3.125" style="30" customWidth="1"/>
    <col min="14089" max="14089" width="12.875" style="30" customWidth="1"/>
    <col min="14090" max="14090" width="3.125" style="30" customWidth="1"/>
    <col min="14091" max="14091" width="12.875" style="30" customWidth="1"/>
    <col min="14092" max="14092" width="3.125" style="30" customWidth="1"/>
    <col min="14093" max="14093" width="3.875" style="30" customWidth="1"/>
    <col min="14094" max="14094" width="2.5" style="30" customWidth="1"/>
    <col min="14095" max="14095" width="5.75" style="30" customWidth="1"/>
    <col min="14096" max="14096" width="12.625" style="30" customWidth="1"/>
    <col min="14097" max="14097" width="6.875" style="30" customWidth="1"/>
    <col min="14098" max="14336" width="3.125" style="30"/>
    <col min="14337" max="14337" width="3.625" style="30" customWidth="1"/>
    <col min="14338" max="14338" width="5.375" style="30" customWidth="1"/>
    <col min="14339" max="14339" width="7.125" style="30" customWidth="1"/>
    <col min="14340" max="14340" width="10.75" style="30" customWidth="1"/>
    <col min="14341" max="14341" width="4" style="30" customWidth="1"/>
    <col min="14342" max="14342" width="3.125" style="30" customWidth="1"/>
    <col min="14343" max="14343" width="12.875" style="30" customWidth="1"/>
    <col min="14344" max="14344" width="3.125" style="30" customWidth="1"/>
    <col min="14345" max="14345" width="12.875" style="30" customWidth="1"/>
    <col min="14346" max="14346" width="3.125" style="30" customWidth="1"/>
    <col min="14347" max="14347" width="12.875" style="30" customWidth="1"/>
    <col min="14348" max="14348" width="3.125" style="30" customWidth="1"/>
    <col min="14349" max="14349" width="3.875" style="30" customWidth="1"/>
    <col min="14350" max="14350" width="2.5" style="30" customWidth="1"/>
    <col min="14351" max="14351" width="5.75" style="30" customWidth="1"/>
    <col min="14352" max="14352" width="12.625" style="30" customWidth="1"/>
    <col min="14353" max="14353" width="6.875" style="30" customWidth="1"/>
    <col min="14354" max="14592" width="3.125" style="30"/>
    <col min="14593" max="14593" width="3.625" style="30" customWidth="1"/>
    <col min="14594" max="14594" width="5.375" style="30" customWidth="1"/>
    <col min="14595" max="14595" width="7.125" style="30" customWidth="1"/>
    <col min="14596" max="14596" width="10.75" style="30" customWidth="1"/>
    <col min="14597" max="14597" width="4" style="30" customWidth="1"/>
    <col min="14598" max="14598" width="3.125" style="30" customWidth="1"/>
    <col min="14599" max="14599" width="12.875" style="30" customWidth="1"/>
    <col min="14600" max="14600" width="3.125" style="30" customWidth="1"/>
    <col min="14601" max="14601" width="12.875" style="30" customWidth="1"/>
    <col min="14602" max="14602" width="3.125" style="30" customWidth="1"/>
    <col min="14603" max="14603" width="12.875" style="30" customWidth="1"/>
    <col min="14604" max="14604" width="3.125" style="30" customWidth="1"/>
    <col min="14605" max="14605" width="3.875" style="30" customWidth="1"/>
    <col min="14606" max="14606" width="2.5" style="30" customWidth="1"/>
    <col min="14607" max="14607" width="5.75" style="30" customWidth="1"/>
    <col min="14608" max="14608" width="12.625" style="30" customWidth="1"/>
    <col min="14609" max="14609" width="6.875" style="30" customWidth="1"/>
    <col min="14610" max="14848" width="3.125" style="30"/>
    <col min="14849" max="14849" width="3.625" style="30" customWidth="1"/>
    <col min="14850" max="14850" width="5.375" style="30" customWidth="1"/>
    <col min="14851" max="14851" width="7.125" style="30" customWidth="1"/>
    <col min="14852" max="14852" width="10.75" style="30" customWidth="1"/>
    <col min="14853" max="14853" width="4" style="30" customWidth="1"/>
    <col min="14854" max="14854" width="3.125" style="30" customWidth="1"/>
    <col min="14855" max="14855" width="12.875" style="30" customWidth="1"/>
    <col min="14856" max="14856" width="3.125" style="30" customWidth="1"/>
    <col min="14857" max="14857" width="12.875" style="30" customWidth="1"/>
    <col min="14858" max="14858" width="3.125" style="30" customWidth="1"/>
    <col min="14859" max="14859" width="12.875" style="30" customWidth="1"/>
    <col min="14860" max="14860" width="3.125" style="30" customWidth="1"/>
    <col min="14861" max="14861" width="3.875" style="30" customWidth="1"/>
    <col min="14862" max="14862" width="2.5" style="30" customWidth="1"/>
    <col min="14863" max="14863" width="5.75" style="30" customWidth="1"/>
    <col min="14864" max="14864" width="12.625" style="30" customWidth="1"/>
    <col min="14865" max="14865" width="6.875" style="30" customWidth="1"/>
    <col min="14866" max="15104" width="3.125" style="30"/>
    <col min="15105" max="15105" width="3.625" style="30" customWidth="1"/>
    <col min="15106" max="15106" width="5.375" style="30" customWidth="1"/>
    <col min="15107" max="15107" width="7.125" style="30" customWidth="1"/>
    <col min="15108" max="15108" width="10.75" style="30" customWidth="1"/>
    <col min="15109" max="15109" width="4" style="30" customWidth="1"/>
    <col min="15110" max="15110" width="3.125" style="30" customWidth="1"/>
    <col min="15111" max="15111" width="12.875" style="30" customWidth="1"/>
    <col min="15112" max="15112" width="3.125" style="30" customWidth="1"/>
    <col min="15113" max="15113" width="12.875" style="30" customWidth="1"/>
    <col min="15114" max="15114" width="3.125" style="30" customWidth="1"/>
    <col min="15115" max="15115" width="12.875" style="30" customWidth="1"/>
    <col min="15116" max="15116" width="3.125" style="30" customWidth="1"/>
    <col min="15117" max="15117" width="3.875" style="30" customWidth="1"/>
    <col min="15118" max="15118" width="2.5" style="30" customWidth="1"/>
    <col min="15119" max="15119" width="5.75" style="30" customWidth="1"/>
    <col min="15120" max="15120" width="12.625" style="30" customWidth="1"/>
    <col min="15121" max="15121" width="6.875" style="30" customWidth="1"/>
    <col min="15122" max="15360" width="3.125" style="30"/>
    <col min="15361" max="15361" width="3.625" style="30" customWidth="1"/>
    <col min="15362" max="15362" width="5.375" style="30" customWidth="1"/>
    <col min="15363" max="15363" width="7.125" style="30" customWidth="1"/>
    <col min="15364" max="15364" width="10.75" style="30" customWidth="1"/>
    <col min="15365" max="15365" width="4" style="30" customWidth="1"/>
    <col min="15366" max="15366" width="3.125" style="30" customWidth="1"/>
    <col min="15367" max="15367" width="12.875" style="30" customWidth="1"/>
    <col min="15368" max="15368" width="3.125" style="30" customWidth="1"/>
    <col min="15369" max="15369" width="12.875" style="30" customWidth="1"/>
    <col min="15370" max="15370" width="3.125" style="30" customWidth="1"/>
    <col min="15371" max="15371" width="12.875" style="30" customWidth="1"/>
    <col min="15372" max="15372" width="3.125" style="30" customWidth="1"/>
    <col min="15373" max="15373" width="3.875" style="30" customWidth="1"/>
    <col min="15374" max="15374" width="2.5" style="30" customWidth="1"/>
    <col min="15375" max="15375" width="5.75" style="30" customWidth="1"/>
    <col min="15376" max="15376" width="12.625" style="30" customWidth="1"/>
    <col min="15377" max="15377" width="6.875" style="30" customWidth="1"/>
    <col min="15378" max="15616" width="3.125" style="30"/>
    <col min="15617" max="15617" width="3.625" style="30" customWidth="1"/>
    <col min="15618" max="15618" width="5.375" style="30" customWidth="1"/>
    <col min="15619" max="15619" width="7.125" style="30" customWidth="1"/>
    <col min="15620" max="15620" width="10.75" style="30" customWidth="1"/>
    <col min="15621" max="15621" width="4" style="30" customWidth="1"/>
    <col min="15622" max="15622" width="3.125" style="30" customWidth="1"/>
    <col min="15623" max="15623" width="12.875" style="30" customWidth="1"/>
    <col min="15624" max="15624" width="3.125" style="30" customWidth="1"/>
    <col min="15625" max="15625" width="12.875" style="30" customWidth="1"/>
    <col min="15626" max="15626" width="3.125" style="30" customWidth="1"/>
    <col min="15627" max="15627" width="12.875" style="30" customWidth="1"/>
    <col min="15628" max="15628" width="3.125" style="30" customWidth="1"/>
    <col min="15629" max="15629" width="3.875" style="30" customWidth="1"/>
    <col min="15630" max="15630" width="2.5" style="30" customWidth="1"/>
    <col min="15631" max="15631" width="5.75" style="30" customWidth="1"/>
    <col min="15632" max="15632" width="12.625" style="30" customWidth="1"/>
    <col min="15633" max="15633" width="6.875" style="30" customWidth="1"/>
    <col min="15634" max="15872" width="3.125" style="30"/>
    <col min="15873" max="15873" width="3.625" style="30" customWidth="1"/>
    <col min="15874" max="15874" width="5.375" style="30" customWidth="1"/>
    <col min="15875" max="15875" width="7.125" style="30" customWidth="1"/>
    <col min="15876" max="15876" width="10.75" style="30" customWidth="1"/>
    <col min="15877" max="15877" width="4" style="30" customWidth="1"/>
    <col min="15878" max="15878" width="3.125" style="30" customWidth="1"/>
    <col min="15879" max="15879" width="12.875" style="30" customWidth="1"/>
    <col min="15880" max="15880" width="3.125" style="30" customWidth="1"/>
    <col min="15881" max="15881" width="12.875" style="30" customWidth="1"/>
    <col min="15882" max="15882" width="3.125" style="30" customWidth="1"/>
    <col min="15883" max="15883" width="12.875" style="30" customWidth="1"/>
    <col min="15884" max="15884" width="3.125" style="30" customWidth="1"/>
    <col min="15885" max="15885" width="3.875" style="30" customWidth="1"/>
    <col min="15886" max="15886" width="2.5" style="30" customWidth="1"/>
    <col min="15887" max="15887" width="5.75" style="30" customWidth="1"/>
    <col min="15888" max="15888" width="12.625" style="30" customWidth="1"/>
    <col min="15889" max="15889" width="6.875" style="30" customWidth="1"/>
    <col min="15890" max="16128" width="3.125" style="30"/>
    <col min="16129" max="16129" width="3.625" style="30" customWidth="1"/>
    <col min="16130" max="16130" width="5.375" style="30" customWidth="1"/>
    <col min="16131" max="16131" width="7.125" style="30" customWidth="1"/>
    <col min="16132" max="16132" width="10.75" style="30" customWidth="1"/>
    <col min="16133" max="16133" width="4" style="30" customWidth="1"/>
    <col min="16134" max="16134" width="3.125" style="30" customWidth="1"/>
    <col min="16135" max="16135" width="12.875" style="30" customWidth="1"/>
    <col min="16136" max="16136" width="3.125" style="30" customWidth="1"/>
    <col min="16137" max="16137" width="12.875" style="30" customWidth="1"/>
    <col min="16138" max="16138" width="3.125" style="30" customWidth="1"/>
    <col min="16139" max="16139" width="12.875" style="30" customWidth="1"/>
    <col min="16140" max="16140" width="3.125" style="30" customWidth="1"/>
    <col min="16141" max="16141" width="3.875" style="30" customWidth="1"/>
    <col min="16142" max="16142" width="2.5" style="30" customWidth="1"/>
    <col min="16143" max="16143" width="5.75" style="30" customWidth="1"/>
    <col min="16144" max="16144" width="12.625" style="30" customWidth="1"/>
    <col min="16145" max="16145" width="6.875" style="30" customWidth="1"/>
    <col min="16146" max="16384" width="3.125" style="30"/>
  </cols>
  <sheetData>
    <row r="1" spans="1:20" ht="18" customHeight="1">
      <c r="A1" s="26" t="s">
        <v>443</v>
      </c>
      <c r="B1" s="27"/>
      <c r="C1" s="27"/>
      <c r="D1" s="28"/>
      <c r="E1" s="29"/>
      <c r="F1" s="28"/>
      <c r="G1" s="28"/>
      <c r="H1" s="28"/>
      <c r="I1" s="28"/>
      <c r="J1" s="28"/>
      <c r="K1" s="28"/>
      <c r="L1" s="28"/>
      <c r="M1" s="28"/>
      <c r="N1" s="28"/>
      <c r="P1" s="187" t="s">
        <v>241</v>
      </c>
      <c r="Q1" s="187"/>
      <c r="R1" s="28"/>
      <c r="S1" s="28"/>
    </row>
    <row r="2" spans="1:20" ht="13.5" customHeight="1">
      <c r="G2" s="31"/>
      <c r="K2" s="32" t="s">
        <v>242</v>
      </c>
      <c r="L2" s="160">
        <f>山口大学様式1_治験計画の概要!F1</f>
        <v>0</v>
      </c>
      <c r="M2" s="161"/>
      <c r="N2" s="161"/>
      <c r="O2" s="161"/>
      <c r="P2" s="161"/>
      <c r="Q2" s="162"/>
    </row>
    <row r="3" spans="1:20" ht="13.5" customHeight="1">
      <c r="A3" s="33"/>
      <c r="G3" s="31"/>
      <c r="K3" s="163" t="s">
        <v>243</v>
      </c>
      <c r="L3" s="160" t="s">
        <v>426</v>
      </c>
      <c r="M3" s="161"/>
      <c r="N3" s="161"/>
      <c r="O3" s="161"/>
      <c r="P3" s="161"/>
      <c r="Q3" s="162"/>
      <c r="R3" s="35"/>
    </row>
    <row r="4" spans="1:20" ht="13.5" customHeight="1">
      <c r="G4" s="31"/>
      <c r="K4" s="163"/>
      <c r="L4" s="160" t="s">
        <v>244</v>
      </c>
      <c r="M4" s="161"/>
      <c r="N4" s="161"/>
      <c r="O4" s="161"/>
      <c r="P4" s="161"/>
      <c r="Q4" s="162"/>
    </row>
    <row r="5" spans="1:20" ht="13.5" customHeight="1">
      <c r="G5" s="31"/>
      <c r="K5" s="163"/>
      <c r="L5" s="160" t="s">
        <v>245</v>
      </c>
      <c r="M5" s="161"/>
      <c r="N5" s="161"/>
      <c r="O5" s="161"/>
      <c r="P5" s="161"/>
      <c r="Q5" s="162"/>
    </row>
    <row r="6" spans="1:20" ht="13.5" customHeight="1">
      <c r="G6" s="31"/>
      <c r="K6" s="36"/>
      <c r="L6" s="37"/>
      <c r="M6" s="37"/>
      <c r="N6" s="37"/>
      <c r="O6" s="37"/>
      <c r="P6" s="37"/>
      <c r="Q6" s="37"/>
    </row>
    <row r="7" spans="1:20" ht="24.75" customHeight="1">
      <c r="A7" s="164" t="s">
        <v>425</v>
      </c>
      <c r="B7" s="164"/>
      <c r="C7" s="164"/>
      <c r="D7" s="164"/>
      <c r="E7" s="164"/>
      <c r="F7" s="164"/>
      <c r="G7" s="164"/>
      <c r="H7" s="164"/>
      <c r="I7" s="164"/>
      <c r="J7" s="164"/>
      <c r="K7" s="164"/>
      <c r="L7" s="164"/>
      <c r="M7" s="164"/>
      <c r="N7" s="164"/>
      <c r="O7" s="164"/>
      <c r="P7" s="164"/>
      <c r="Q7" s="164"/>
    </row>
    <row r="8" spans="1:20" ht="12.75" customHeight="1">
      <c r="A8" s="38"/>
      <c r="B8" s="38"/>
      <c r="C8" s="38"/>
      <c r="D8" s="38"/>
      <c r="E8" s="38"/>
      <c r="F8" s="38"/>
      <c r="G8" s="38"/>
      <c r="H8" s="38"/>
      <c r="I8" s="38"/>
      <c r="J8" s="38"/>
      <c r="K8" s="38"/>
      <c r="L8" s="38"/>
      <c r="M8" s="38"/>
      <c r="N8" s="38"/>
      <c r="O8" s="38"/>
      <c r="P8" s="38"/>
      <c r="Q8" s="38"/>
    </row>
    <row r="9" spans="1:20" ht="18.75" customHeight="1">
      <c r="A9" s="52" t="s">
        <v>246</v>
      </c>
      <c r="B9" s="39"/>
      <c r="C9" s="39"/>
    </row>
    <row r="10" spans="1:20" ht="2.25" customHeight="1">
      <c r="A10" s="52"/>
      <c r="B10" s="39"/>
      <c r="C10" s="39"/>
    </row>
    <row r="11" spans="1:20" ht="62.25" customHeight="1">
      <c r="A11" s="25"/>
      <c r="B11" s="157" t="s">
        <v>247</v>
      </c>
      <c r="C11" s="157"/>
      <c r="D11" s="157"/>
      <c r="E11" s="40" t="s">
        <v>248</v>
      </c>
      <c r="F11" s="165" t="s">
        <v>249</v>
      </c>
      <c r="G11" s="165"/>
      <c r="H11" s="165" t="s">
        <v>250</v>
      </c>
      <c r="I11" s="165"/>
      <c r="J11" s="165" t="s">
        <v>251</v>
      </c>
      <c r="K11" s="165"/>
      <c r="L11" s="165" t="s">
        <v>252</v>
      </c>
      <c r="M11" s="165"/>
      <c r="N11" s="165"/>
      <c r="O11" s="165"/>
      <c r="P11" s="21"/>
      <c r="Q11" s="40" t="s">
        <v>253</v>
      </c>
    </row>
    <row r="12" spans="1:20" ht="33" customHeight="1">
      <c r="A12" s="25" t="s">
        <v>254</v>
      </c>
      <c r="B12" s="156" t="s">
        <v>255</v>
      </c>
      <c r="C12" s="156"/>
      <c r="D12" s="156"/>
      <c r="E12" s="25">
        <v>4</v>
      </c>
      <c r="F12" s="188"/>
      <c r="G12" s="189"/>
      <c r="H12" s="41"/>
      <c r="I12" s="25" t="s">
        <v>256</v>
      </c>
      <c r="J12" s="41"/>
      <c r="K12" s="25" t="s">
        <v>257</v>
      </c>
      <c r="L12" s="166"/>
      <c r="M12" s="166"/>
      <c r="N12" s="166"/>
      <c r="O12" s="166"/>
      <c r="P12" s="53"/>
      <c r="Q12" s="42" t="str">
        <f>IF(H12="○",8,IF(J12="○",12,""))</f>
        <v/>
      </c>
    </row>
    <row r="13" spans="1:20" ht="35.25" customHeight="1">
      <c r="A13" s="25" t="s">
        <v>258</v>
      </c>
      <c r="B13" s="172" t="s">
        <v>259</v>
      </c>
      <c r="C13" s="172"/>
      <c r="D13" s="172"/>
      <c r="E13" s="25">
        <v>5</v>
      </c>
      <c r="F13" s="41"/>
      <c r="G13" s="21" t="s">
        <v>260</v>
      </c>
      <c r="H13" s="41"/>
      <c r="I13" s="21" t="s">
        <v>261</v>
      </c>
      <c r="J13" s="41"/>
      <c r="K13" s="21" t="s">
        <v>262</v>
      </c>
      <c r="L13" s="41"/>
      <c r="M13" s="176" t="s">
        <v>263</v>
      </c>
      <c r="N13" s="177"/>
      <c r="O13" s="178"/>
      <c r="P13" s="53"/>
      <c r="Q13" s="42" t="str">
        <f>IF(F13="○",5,IF(H13="○",10,IF(J13="○",15,IF(L13="○",25,""))))</f>
        <v/>
      </c>
      <c r="T13" s="33"/>
    </row>
    <row r="14" spans="1:20" ht="35.25" customHeight="1">
      <c r="A14" s="25" t="s">
        <v>264</v>
      </c>
      <c r="B14" s="156" t="s">
        <v>265</v>
      </c>
      <c r="C14" s="156"/>
      <c r="D14" s="156"/>
      <c r="E14" s="54">
        <v>5</v>
      </c>
      <c r="F14" s="55"/>
      <c r="G14" s="54" t="s">
        <v>266</v>
      </c>
      <c r="H14" s="55"/>
      <c r="I14" s="54" t="s">
        <v>267</v>
      </c>
      <c r="J14" s="55"/>
      <c r="K14" s="54" t="s">
        <v>268</v>
      </c>
      <c r="L14" s="55"/>
      <c r="M14" s="191" t="s">
        <v>269</v>
      </c>
      <c r="N14" s="192"/>
      <c r="O14" s="193"/>
      <c r="P14" s="53"/>
      <c r="Q14" s="56" t="str">
        <f>IF(F14="○",5,IF(H14="○",10,IF(J14="○",15,IF(L14="○",25,""))))</f>
        <v/>
      </c>
      <c r="T14" s="33"/>
    </row>
    <row r="15" spans="1:20" ht="27.75" customHeight="1">
      <c r="A15" s="183" t="s">
        <v>270</v>
      </c>
      <c r="B15" s="183"/>
      <c r="C15" s="183"/>
      <c r="D15" s="183"/>
      <c r="E15" s="184" t="s">
        <v>271</v>
      </c>
      <c r="F15" s="185"/>
      <c r="G15" s="185"/>
      <c r="H15" s="185"/>
      <c r="I15" s="185"/>
      <c r="J15" s="185"/>
      <c r="K15" s="185"/>
      <c r="L15" s="185"/>
      <c r="M15" s="185"/>
      <c r="N15" s="185"/>
      <c r="O15" s="185"/>
      <c r="P15" s="186"/>
      <c r="Q15" s="42" t="str">
        <f>IF(SUM(Q12:Q14)=0,"",SUM(Q12:Q14))</f>
        <v/>
      </c>
    </row>
    <row r="16" spans="1:20" ht="21" customHeight="1">
      <c r="B16" s="33" t="s">
        <v>272</v>
      </c>
      <c r="D16" s="33"/>
      <c r="Q16" s="57"/>
    </row>
    <row r="17" spans="1:32" ht="21" customHeight="1">
      <c r="B17" s="33"/>
      <c r="D17" s="33"/>
      <c r="Q17" s="57"/>
    </row>
    <row r="18" spans="1:32" ht="22.5" customHeight="1">
      <c r="A18" s="194" t="s">
        <v>273</v>
      </c>
      <c r="B18" s="194"/>
      <c r="C18" s="194"/>
      <c r="D18" s="194"/>
      <c r="E18" s="194"/>
      <c r="F18" s="194"/>
      <c r="G18" s="194"/>
      <c r="H18" s="194"/>
      <c r="I18" s="194"/>
      <c r="J18" s="194"/>
      <c r="K18" s="194"/>
      <c r="L18" s="194"/>
      <c r="M18" s="194"/>
      <c r="N18" s="194"/>
      <c r="O18" s="194"/>
      <c r="P18" s="194"/>
      <c r="Q18" s="194"/>
    </row>
    <row r="19" spans="1:32" ht="2.25" customHeight="1">
      <c r="A19" s="58"/>
      <c r="B19" s="58"/>
      <c r="C19" s="58"/>
      <c r="D19" s="58"/>
      <c r="E19" s="58"/>
      <c r="F19" s="58"/>
      <c r="G19" s="58"/>
      <c r="H19" s="58"/>
      <c r="I19" s="58"/>
      <c r="J19" s="58"/>
      <c r="K19" s="58"/>
      <c r="L19" s="58"/>
      <c r="M19" s="58"/>
      <c r="N19" s="58"/>
      <c r="O19" s="58"/>
      <c r="P19" s="58"/>
      <c r="Q19" s="58"/>
    </row>
    <row r="20" spans="1:32" ht="62.25" customHeight="1">
      <c r="A20" s="25"/>
      <c r="B20" s="157" t="s">
        <v>247</v>
      </c>
      <c r="C20" s="157"/>
      <c r="D20" s="157"/>
      <c r="E20" s="40" t="s">
        <v>248</v>
      </c>
      <c r="F20" s="165" t="s">
        <v>249</v>
      </c>
      <c r="G20" s="165"/>
      <c r="H20" s="165" t="s">
        <v>250</v>
      </c>
      <c r="I20" s="165"/>
      <c r="J20" s="165" t="s">
        <v>251</v>
      </c>
      <c r="K20" s="165"/>
      <c r="L20" s="165" t="s">
        <v>252</v>
      </c>
      <c r="M20" s="165"/>
      <c r="N20" s="165"/>
      <c r="O20" s="165"/>
      <c r="P20" s="21"/>
      <c r="Q20" s="40" t="s">
        <v>253</v>
      </c>
    </row>
    <row r="21" spans="1:32" ht="27" customHeight="1">
      <c r="A21" s="25" t="s">
        <v>274</v>
      </c>
      <c r="B21" s="172" t="s">
        <v>275</v>
      </c>
      <c r="C21" s="172"/>
      <c r="D21" s="172"/>
      <c r="E21" s="25">
        <v>2</v>
      </c>
      <c r="F21" s="41"/>
      <c r="G21" s="21" t="s">
        <v>276</v>
      </c>
      <c r="H21" s="41"/>
      <c r="I21" s="21">
        <v>3</v>
      </c>
      <c r="J21" s="41"/>
      <c r="K21" s="21">
        <v>4</v>
      </c>
      <c r="L21" s="41"/>
      <c r="M21" s="176" t="s">
        <v>277</v>
      </c>
      <c r="N21" s="177"/>
      <c r="O21" s="178"/>
      <c r="P21" s="59"/>
      <c r="Q21" s="42" t="str">
        <f>IF(F21="○",2,IF(H21="○",4,IF(J21="○",6,IF(L21="○",10,""))))</f>
        <v/>
      </c>
      <c r="T21" s="33"/>
    </row>
    <row r="22" spans="1:32" ht="27" customHeight="1">
      <c r="A22" s="25" t="s">
        <v>278</v>
      </c>
      <c r="B22" s="172" t="s">
        <v>279</v>
      </c>
      <c r="C22" s="172"/>
      <c r="D22" s="172"/>
      <c r="E22" s="25">
        <v>2</v>
      </c>
      <c r="F22" s="41"/>
      <c r="G22" s="21" t="s">
        <v>280</v>
      </c>
      <c r="H22" s="41"/>
      <c r="I22" s="21" t="s">
        <v>281</v>
      </c>
      <c r="J22" s="41"/>
      <c r="K22" s="21" t="s">
        <v>282</v>
      </c>
      <c r="L22" s="188"/>
      <c r="M22" s="190"/>
      <c r="N22" s="190"/>
      <c r="O22" s="189"/>
      <c r="P22" s="59"/>
      <c r="Q22" s="42" t="str">
        <f>IF(F22="○",2,IF(H22="○",4,IF(J22="○",6,"")))</f>
        <v/>
      </c>
      <c r="T22" s="33"/>
    </row>
    <row r="23" spans="1:32" ht="27" customHeight="1">
      <c r="A23" s="25" t="s">
        <v>278</v>
      </c>
      <c r="B23" s="172" t="s">
        <v>283</v>
      </c>
      <c r="C23" s="172"/>
      <c r="D23" s="172"/>
      <c r="E23" s="25">
        <v>6</v>
      </c>
      <c r="F23" s="41"/>
      <c r="G23" s="21" t="s">
        <v>284</v>
      </c>
      <c r="H23" s="188"/>
      <c r="I23" s="189"/>
      <c r="J23" s="188"/>
      <c r="K23" s="189"/>
      <c r="L23" s="188"/>
      <c r="M23" s="190"/>
      <c r="N23" s="190"/>
      <c r="O23" s="189"/>
      <c r="P23" s="60"/>
      <c r="Q23" s="42" t="str">
        <f>IF(F23="○",6,"")</f>
        <v/>
      </c>
      <c r="T23" s="33"/>
    </row>
    <row r="24" spans="1:32" ht="27" customHeight="1">
      <c r="A24" s="25" t="s">
        <v>285</v>
      </c>
      <c r="B24" s="172" t="s">
        <v>286</v>
      </c>
      <c r="C24" s="172"/>
      <c r="D24" s="172"/>
      <c r="E24" s="25">
        <v>2</v>
      </c>
      <c r="F24" s="41"/>
      <c r="G24" s="21" t="s">
        <v>287</v>
      </c>
      <c r="H24" s="41"/>
      <c r="I24" s="21" t="s">
        <v>288</v>
      </c>
      <c r="J24" s="188"/>
      <c r="K24" s="189"/>
      <c r="L24" s="41"/>
      <c r="M24" s="195" t="s">
        <v>289</v>
      </c>
      <c r="N24" s="196"/>
      <c r="O24" s="197"/>
      <c r="P24" s="59"/>
      <c r="Q24" s="42">
        <f>IF(F24="○",2,0)+IF(H24="○",4,0)+IF(L24="○",10,0)</f>
        <v>0</v>
      </c>
      <c r="T24" s="33"/>
    </row>
    <row r="25" spans="1:32" ht="27" customHeight="1">
      <c r="A25" s="25" t="s">
        <v>290</v>
      </c>
      <c r="B25" s="172" t="s">
        <v>291</v>
      </c>
      <c r="C25" s="172"/>
      <c r="D25" s="172"/>
      <c r="E25" s="25">
        <v>2</v>
      </c>
      <c r="F25" s="41"/>
      <c r="G25" s="49" t="s">
        <v>292</v>
      </c>
      <c r="H25" s="41"/>
      <c r="I25" s="49" t="s">
        <v>293</v>
      </c>
      <c r="J25" s="41"/>
      <c r="K25" s="49" t="s">
        <v>294</v>
      </c>
      <c r="L25" s="188"/>
      <c r="M25" s="190"/>
      <c r="N25" s="190"/>
      <c r="O25" s="189"/>
      <c r="P25" s="59"/>
      <c r="Q25" s="42">
        <f>IF(F25="○",2,0)+IF(H25="○",4,0)+IF(J25="○",6,0)</f>
        <v>0</v>
      </c>
      <c r="T25" s="33"/>
    </row>
    <row r="26" spans="1:32" ht="27" customHeight="1">
      <c r="A26" s="25" t="s">
        <v>295</v>
      </c>
      <c r="B26" s="172" t="s">
        <v>296</v>
      </c>
      <c r="C26" s="172"/>
      <c r="D26" s="172"/>
      <c r="E26" s="25">
        <v>15</v>
      </c>
      <c r="F26" s="41"/>
      <c r="G26" s="21" t="s">
        <v>297</v>
      </c>
      <c r="H26" s="188"/>
      <c r="I26" s="189"/>
      <c r="J26" s="188"/>
      <c r="K26" s="189"/>
      <c r="L26" s="188"/>
      <c r="M26" s="190"/>
      <c r="N26" s="190"/>
      <c r="O26" s="189"/>
      <c r="P26" s="59"/>
      <c r="Q26" s="42" t="str">
        <f>IF(F26="○",15,"")</f>
        <v/>
      </c>
      <c r="T26" s="33"/>
    </row>
    <row r="27" spans="1:32" ht="27" customHeight="1">
      <c r="A27" s="25" t="s">
        <v>298</v>
      </c>
      <c r="B27" s="172" t="s">
        <v>299</v>
      </c>
      <c r="C27" s="172"/>
      <c r="D27" s="172"/>
      <c r="E27" s="25">
        <v>4</v>
      </c>
      <c r="F27" s="188"/>
      <c r="G27" s="189"/>
      <c r="H27" s="188"/>
      <c r="I27" s="189"/>
      <c r="J27" s="41"/>
      <c r="K27" s="49" t="s">
        <v>300</v>
      </c>
      <c r="L27" s="41"/>
      <c r="M27" s="195" t="s">
        <v>301</v>
      </c>
      <c r="N27" s="196"/>
      <c r="O27" s="197"/>
      <c r="P27" s="59"/>
      <c r="Q27" s="42">
        <f>IF(J27="○",12,0)+IF(L27="○",20,0)</f>
        <v>0</v>
      </c>
      <c r="T27" s="33"/>
    </row>
    <row r="28" spans="1:32" ht="27" customHeight="1">
      <c r="A28" s="25" t="s">
        <v>302</v>
      </c>
      <c r="B28" s="172" t="s">
        <v>303</v>
      </c>
      <c r="C28" s="172"/>
      <c r="D28" s="172"/>
      <c r="E28" s="25">
        <v>20</v>
      </c>
      <c r="F28" s="41"/>
      <c r="G28" s="21" t="s">
        <v>304</v>
      </c>
      <c r="H28" s="188"/>
      <c r="I28" s="189"/>
      <c r="J28" s="188"/>
      <c r="K28" s="189"/>
      <c r="L28" s="188"/>
      <c r="M28" s="190"/>
      <c r="N28" s="190"/>
      <c r="O28" s="189"/>
      <c r="P28" s="59"/>
      <c r="Q28" s="42" t="str">
        <f>IF(F28="○",20,"")</f>
        <v/>
      </c>
      <c r="T28" s="33"/>
      <c r="AF28" s="28"/>
    </row>
    <row r="29" spans="1:32" ht="36" customHeight="1">
      <c r="A29" s="25" t="s">
        <v>305</v>
      </c>
      <c r="B29" s="172" t="s">
        <v>432</v>
      </c>
      <c r="C29" s="172"/>
      <c r="D29" s="172"/>
      <c r="E29" s="25">
        <v>1</v>
      </c>
      <c r="F29" s="50"/>
      <c r="G29" s="21" t="s">
        <v>306</v>
      </c>
      <c r="H29" s="50"/>
      <c r="I29" s="61" t="s">
        <v>307</v>
      </c>
      <c r="J29" s="50"/>
      <c r="K29" s="62" t="s">
        <v>308</v>
      </c>
      <c r="L29" s="188"/>
      <c r="M29" s="190"/>
      <c r="N29" s="190"/>
      <c r="O29" s="189"/>
      <c r="P29" s="59"/>
      <c r="Q29" s="42">
        <f>(F29*1)+(H29*2)+(J29*3)</f>
        <v>0</v>
      </c>
    </row>
    <row r="30" spans="1:32" ht="28.5" customHeight="1">
      <c r="A30" s="183" t="s">
        <v>270</v>
      </c>
      <c r="B30" s="183"/>
      <c r="C30" s="183"/>
      <c r="D30" s="183"/>
      <c r="E30" s="184" t="s">
        <v>309</v>
      </c>
      <c r="F30" s="185"/>
      <c r="G30" s="185"/>
      <c r="H30" s="185"/>
      <c r="I30" s="185"/>
      <c r="J30" s="185"/>
      <c r="K30" s="185"/>
      <c r="L30" s="185"/>
      <c r="M30" s="185"/>
      <c r="N30" s="185"/>
      <c r="O30" s="185"/>
      <c r="P30" s="186"/>
      <c r="Q30" s="42" t="str">
        <f>IF(SUM(Q21:Q29)=0,"",SUM(Q21:Q29))</f>
        <v/>
      </c>
    </row>
    <row r="31" spans="1:32" ht="20.25" customHeight="1">
      <c r="B31" s="33" t="s">
        <v>310</v>
      </c>
    </row>
    <row r="32" spans="1:32">
      <c r="B32" s="41"/>
      <c r="C32" s="33" t="s">
        <v>311</v>
      </c>
    </row>
    <row r="33" spans="2:17">
      <c r="B33" s="50"/>
      <c r="C33" s="33" t="s">
        <v>312</v>
      </c>
    </row>
    <row r="34" spans="2:17">
      <c r="B34" s="28"/>
      <c r="C34" s="33"/>
    </row>
    <row r="35" spans="2:17" ht="33" customHeight="1">
      <c r="B35" s="198" t="s">
        <v>444</v>
      </c>
      <c r="C35" s="198"/>
      <c r="D35" s="198"/>
      <c r="E35" s="198"/>
      <c r="F35" s="198"/>
      <c r="G35" s="198"/>
      <c r="H35" s="198"/>
      <c r="I35" s="198"/>
      <c r="J35" s="198"/>
      <c r="K35" s="198"/>
      <c r="L35" s="198"/>
      <c r="M35" s="198"/>
      <c r="N35" s="198"/>
      <c r="O35" s="198"/>
      <c r="P35" s="198"/>
      <c r="Q35" s="198"/>
    </row>
    <row r="36" spans="2:17">
      <c r="B36" s="28"/>
      <c r="C36" s="33"/>
    </row>
    <row r="37" spans="2:17">
      <c r="B37" s="28" t="s">
        <v>313</v>
      </c>
      <c r="C37" s="33"/>
    </row>
    <row r="38" spans="2:17">
      <c r="B38" s="28"/>
      <c r="C38" s="33"/>
    </row>
    <row r="39" spans="2:17">
      <c r="B39" s="28"/>
      <c r="C39" s="33"/>
    </row>
    <row r="40" spans="2:17">
      <c r="B40" s="28"/>
      <c r="C40" s="33"/>
    </row>
    <row r="41" spans="2:17">
      <c r="B41" s="28"/>
      <c r="C41" s="33"/>
    </row>
    <row r="42" spans="2:17">
      <c r="B42" s="31"/>
      <c r="C42" s="33"/>
    </row>
    <row r="43" spans="2:17">
      <c r="B43" s="31"/>
      <c r="C43" s="33"/>
    </row>
    <row r="44" spans="2:17">
      <c r="B44" s="31"/>
      <c r="C44" s="33"/>
    </row>
    <row r="45" spans="2:17">
      <c r="C45" s="33"/>
    </row>
    <row r="46" spans="2:17">
      <c r="C46" s="33"/>
    </row>
    <row r="47" spans="2:17">
      <c r="B47" s="31"/>
      <c r="C47" s="33"/>
    </row>
  </sheetData>
  <mergeCells count="57">
    <mergeCell ref="A30:D30"/>
    <mergeCell ref="E30:P30"/>
    <mergeCell ref="B35:Q35"/>
    <mergeCell ref="B28:D28"/>
    <mergeCell ref="H28:I28"/>
    <mergeCell ref="J28:K28"/>
    <mergeCell ref="L28:O28"/>
    <mergeCell ref="B29:D29"/>
    <mergeCell ref="L29:O29"/>
    <mergeCell ref="B27:D27"/>
    <mergeCell ref="F27:G27"/>
    <mergeCell ref="H27:I27"/>
    <mergeCell ref="M27:O27"/>
    <mergeCell ref="B26:D26"/>
    <mergeCell ref="H26:I26"/>
    <mergeCell ref="J26:K26"/>
    <mergeCell ref="L26:O26"/>
    <mergeCell ref="B23:D23"/>
    <mergeCell ref="H23:I23"/>
    <mergeCell ref="J23:K23"/>
    <mergeCell ref="L23:O23"/>
    <mergeCell ref="L25:O25"/>
    <mergeCell ref="B24:D24"/>
    <mergeCell ref="J24:K24"/>
    <mergeCell ref="M24:O24"/>
    <mergeCell ref="B25:D25"/>
    <mergeCell ref="B21:D21"/>
    <mergeCell ref="M21:O21"/>
    <mergeCell ref="B22:D22"/>
    <mergeCell ref="L22:O22"/>
    <mergeCell ref="B14:D14"/>
    <mergeCell ref="M14:O14"/>
    <mergeCell ref="A15:D15"/>
    <mergeCell ref="E15:P15"/>
    <mergeCell ref="A18:Q18"/>
    <mergeCell ref="B20:D20"/>
    <mergeCell ref="F20:G20"/>
    <mergeCell ref="H20:I20"/>
    <mergeCell ref="J20:K20"/>
    <mergeCell ref="L20:O20"/>
    <mergeCell ref="A7:Q7"/>
    <mergeCell ref="B11:D11"/>
    <mergeCell ref="F11:G11"/>
    <mergeCell ref="H11:I11"/>
    <mergeCell ref="J11:K11"/>
    <mergeCell ref="L11:O11"/>
    <mergeCell ref="B12:D12"/>
    <mergeCell ref="F12:G12"/>
    <mergeCell ref="L12:O12"/>
    <mergeCell ref="B13:D13"/>
    <mergeCell ref="M13:O13"/>
    <mergeCell ref="P1:Q1"/>
    <mergeCell ref="L2:Q2"/>
    <mergeCell ref="K3:K5"/>
    <mergeCell ref="L3:Q3"/>
    <mergeCell ref="L4:Q4"/>
    <mergeCell ref="L5:Q5"/>
  </mergeCells>
  <phoneticPr fontId="3"/>
  <pageMargins left="0.7" right="0.7" top="0.75" bottom="0.75" header="0.3" footer="0.3"/>
  <pageSetup paperSize="9" scale="71" fitToHeight="0" orientation="portrait" r:id="rId1"/>
  <extLst>
    <ext xmlns:x14="http://schemas.microsoft.com/office/spreadsheetml/2009/9/main" uri="{CCE6A557-97BC-4b89-ADB6-D9C93CAAB3DF}">
      <x14:dataValidations xmlns:xm="http://schemas.microsoft.com/office/excel/2006/main" count="1">
        <x14:dataValidation type="list" allowBlank="1" xr:uid="{00000000-0002-0000-0200-000000000000}">
          <x14:formula1>
            <xm:f>"○"</xm:f>
          </x14:formula1>
          <xm: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H12:H14 JD12:JD14 SZ12:SZ14 ACV12:ACV14 AMR12:AMR14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WVP12:WVP14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J12:J14 JF12:JF14 TB12:TB14 ACX12:ACX14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WVR12:WVR14 J65548:J65550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J131084:J131086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J196620:J196622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J262156:J262158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J327692:J327694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J393228:J393230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J458764:J458766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J524300:J524302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J589836:J589838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J655372:J655374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J720908:J720910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J786444:J786446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J851980:J851982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J917516:J917518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J983052:J983054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F21:F26 JB21:JB26 SX21:SX26 ACT21:ACT26 AMP21:AMP26 AWL21:AWL26 BGH21:BGH26 BQD21:BQD26 BZZ21:BZZ26 CJV21:CJV26 CTR21:CTR26 DDN21:DDN26 DNJ21:DNJ26 DXF21:DXF26 EHB21:EHB26 EQX21:EQX26 FAT21:FAT26 FKP21:FKP26 FUL21:FUL26 GEH21:GEH26 GOD21:GOD26 GXZ21:GXZ26 HHV21:HHV26 HRR21:HRR26 IBN21:IBN26 ILJ21:ILJ26 IVF21:IVF26 JFB21:JFB26 JOX21:JOX26 JYT21:JYT26 KIP21:KIP26 KSL21:KSL26 LCH21:LCH26 LMD21:LMD26 LVZ21:LVZ26 MFV21:MFV26 MPR21:MPR26 MZN21:MZN26 NJJ21:NJJ26 NTF21:NTF26 ODB21:ODB26 OMX21:OMX26 OWT21:OWT26 PGP21:PGP26 PQL21:PQL26 QAH21:QAH26 QKD21:QKD26 QTZ21:QTZ26 RDV21:RDV26 RNR21:RNR26 RXN21:RXN26 SHJ21:SHJ26 SRF21:SRF26 TBB21:TBB26 TKX21:TKX26 TUT21:TUT26 UEP21:UEP26 UOL21:UOL26 UYH21:UYH26 VID21:VID26 VRZ21:VRZ26 WBV21:WBV26 WLR21:WLR26 WVN21:WVN26 F65557:F65562 JB65557:JB65562 SX65557:SX65562 ACT65557:ACT65562 AMP65557:AMP65562 AWL65557:AWL65562 BGH65557:BGH65562 BQD65557:BQD65562 BZZ65557:BZZ65562 CJV65557:CJV65562 CTR65557:CTR65562 DDN65557:DDN65562 DNJ65557:DNJ65562 DXF65557:DXF65562 EHB65557:EHB65562 EQX65557:EQX65562 FAT65557:FAT65562 FKP65557:FKP65562 FUL65557:FUL65562 GEH65557:GEH65562 GOD65557:GOD65562 GXZ65557:GXZ65562 HHV65557:HHV65562 HRR65557:HRR65562 IBN65557:IBN65562 ILJ65557:ILJ65562 IVF65557:IVF65562 JFB65557:JFB65562 JOX65557:JOX65562 JYT65557:JYT65562 KIP65557:KIP65562 KSL65557:KSL65562 LCH65557:LCH65562 LMD65557:LMD65562 LVZ65557:LVZ65562 MFV65557:MFV65562 MPR65557:MPR65562 MZN65557:MZN65562 NJJ65557:NJJ65562 NTF65557:NTF65562 ODB65557:ODB65562 OMX65557:OMX65562 OWT65557:OWT65562 PGP65557:PGP65562 PQL65557:PQL65562 QAH65557:QAH65562 QKD65557:QKD65562 QTZ65557:QTZ65562 RDV65557:RDV65562 RNR65557:RNR65562 RXN65557:RXN65562 SHJ65557:SHJ65562 SRF65557:SRF65562 TBB65557:TBB65562 TKX65557:TKX65562 TUT65557:TUT65562 UEP65557:UEP65562 UOL65557:UOL65562 UYH65557:UYH65562 VID65557:VID65562 VRZ65557:VRZ65562 WBV65557:WBV65562 WLR65557:WLR65562 WVN65557:WVN65562 F131093:F131098 JB131093:JB131098 SX131093:SX131098 ACT131093:ACT131098 AMP131093:AMP131098 AWL131093:AWL131098 BGH131093:BGH131098 BQD131093:BQD131098 BZZ131093:BZZ131098 CJV131093:CJV131098 CTR131093:CTR131098 DDN131093:DDN131098 DNJ131093:DNJ131098 DXF131093:DXF131098 EHB131093:EHB131098 EQX131093:EQX131098 FAT131093:FAT131098 FKP131093:FKP131098 FUL131093:FUL131098 GEH131093:GEH131098 GOD131093:GOD131098 GXZ131093:GXZ131098 HHV131093:HHV131098 HRR131093:HRR131098 IBN131093:IBN131098 ILJ131093:ILJ131098 IVF131093:IVF131098 JFB131093:JFB131098 JOX131093:JOX131098 JYT131093:JYT131098 KIP131093:KIP131098 KSL131093:KSL131098 LCH131093:LCH131098 LMD131093:LMD131098 LVZ131093:LVZ131098 MFV131093:MFV131098 MPR131093:MPR131098 MZN131093:MZN131098 NJJ131093:NJJ131098 NTF131093:NTF131098 ODB131093:ODB131098 OMX131093:OMX131098 OWT131093:OWT131098 PGP131093:PGP131098 PQL131093:PQL131098 QAH131093:QAH131098 QKD131093:QKD131098 QTZ131093:QTZ131098 RDV131093:RDV131098 RNR131093:RNR131098 RXN131093:RXN131098 SHJ131093:SHJ131098 SRF131093:SRF131098 TBB131093:TBB131098 TKX131093:TKX131098 TUT131093:TUT131098 UEP131093:UEP131098 UOL131093:UOL131098 UYH131093:UYH131098 VID131093:VID131098 VRZ131093:VRZ131098 WBV131093:WBV131098 WLR131093:WLR131098 WVN131093:WVN131098 F196629:F196634 JB196629:JB196634 SX196629:SX196634 ACT196629:ACT196634 AMP196629:AMP196634 AWL196629:AWL196634 BGH196629:BGH196634 BQD196629:BQD196634 BZZ196629:BZZ196634 CJV196629:CJV196634 CTR196629:CTR196634 DDN196629:DDN196634 DNJ196629:DNJ196634 DXF196629:DXF196634 EHB196629:EHB196634 EQX196629:EQX196634 FAT196629:FAT196634 FKP196629:FKP196634 FUL196629:FUL196634 GEH196629:GEH196634 GOD196629:GOD196634 GXZ196629:GXZ196634 HHV196629:HHV196634 HRR196629:HRR196634 IBN196629:IBN196634 ILJ196629:ILJ196634 IVF196629:IVF196634 JFB196629:JFB196634 JOX196629:JOX196634 JYT196629:JYT196634 KIP196629:KIP196634 KSL196629:KSL196634 LCH196629:LCH196634 LMD196629:LMD196634 LVZ196629:LVZ196634 MFV196629:MFV196634 MPR196629:MPR196634 MZN196629:MZN196634 NJJ196629:NJJ196634 NTF196629:NTF196634 ODB196629:ODB196634 OMX196629:OMX196634 OWT196629:OWT196634 PGP196629:PGP196634 PQL196629:PQL196634 QAH196629:QAH196634 QKD196629:QKD196634 QTZ196629:QTZ196634 RDV196629:RDV196634 RNR196629:RNR196634 RXN196629:RXN196634 SHJ196629:SHJ196634 SRF196629:SRF196634 TBB196629:TBB196634 TKX196629:TKX196634 TUT196629:TUT196634 UEP196629:UEP196634 UOL196629:UOL196634 UYH196629:UYH196634 VID196629:VID196634 VRZ196629:VRZ196634 WBV196629:WBV196634 WLR196629:WLR196634 WVN196629:WVN196634 F262165:F262170 JB262165:JB262170 SX262165:SX262170 ACT262165:ACT262170 AMP262165:AMP262170 AWL262165:AWL262170 BGH262165:BGH262170 BQD262165:BQD262170 BZZ262165:BZZ262170 CJV262165:CJV262170 CTR262165:CTR262170 DDN262165:DDN262170 DNJ262165:DNJ262170 DXF262165:DXF262170 EHB262165:EHB262170 EQX262165:EQX262170 FAT262165:FAT262170 FKP262165:FKP262170 FUL262165:FUL262170 GEH262165:GEH262170 GOD262165:GOD262170 GXZ262165:GXZ262170 HHV262165:HHV262170 HRR262165:HRR262170 IBN262165:IBN262170 ILJ262165:ILJ262170 IVF262165:IVF262170 JFB262165:JFB262170 JOX262165:JOX262170 JYT262165:JYT262170 KIP262165:KIP262170 KSL262165:KSL262170 LCH262165:LCH262170 LMD262165:LMD262170 LVZ262165:LVZ262170 MFV262165:MFV262170 MPR262165:MPR262170 MZN262165:MZN262170 NJJ262165:NJJ262170 NTF262165:NTF262170 ODB262165:ODB262170 OMX262165:OMX262170 OWT262165:OWT262170 PGP262165:PGP262170 PQL262165:PQL262170 QAH262165:QAH262170 QKD262165:QKD262170 QTZ262165:QTZ262170 RDV262165:RDV262170 RNR262165:RNR262170 RXN262165:RXN262170 SHJ262165:SHJ262170 SRF262165:SRF262170 TBB262165:TBB262170 TKX262165:TKX262170 TUT262165:TUT262170 UEP262165:UEP262170 UOL262165:UOL262170 UYH262165:UYH262170 VID262165:VID262170 VRZ262165:VRZ262170 WBV262165:WBV262170 WLR262165:WLR262170 WVN262165:WVN262170 F327701:F327706 JB327701:JB327706 SX327701:SX327706 ACT327701:ACT327706 AMP327701:AMP327706 AWL327701:AWL327706 BGH327701:BGH327706 BQD327701:BQD327706 BZZ327701:BZZ327706 CJV327701:CJV327706 CTR327701:CTR327706 DDN327701:DDN327706 DNJ327701:DNJ327706 DXF327701:DXF327706 EHB327701:EHB327706 EQX327701:EQX327706 FAT327701:FAT327706 FKP327701:FKP327706 FUL327701:FUL327706 GEH327701:GEH327706 GOD327701:GOD327706 GXZ327701:GXZ327706 HHV327701:HHV327706 HRR327701:HRR327706 IBN327701:IBN327706 ILJ327701:ILJ327706 IVF327701:IVF327706 JFB327701:JFB327706 JOX327701:JOX327706 JYT327701:JYT327706 KIP327701:KIP327706 KSL327701:KSL327706 LCH327701:LCH327706 LMD327701:LMD327706 LVZ327701:LVZ327706 MFV327701:MFV327706 MPR327701:MPR327706 MZN327701:MZN327706 NJJ327701:NJJ327706 NTF327701:NTF327706 ODB327701:ODB327706 OMX327701:OMX327706 OWT327701:OWT327706 PGP327701:PGP327706 PQL327701:PQL327706 QAH327701:QAH327706 QKD327701:QKD327706 QTZ327701:QTZ327706 RDV327701:RDV327706 RNR327701:RNR327706 RXN327701:RXN327706 SHJ327701:SHJ327706 SRF327701:SRF327706 TBB327701:TBB327706 TKX327701:TKX327706 TUT327701:TUT327706 UEP327701:UEP327706 UOL327701:UOL327706 UYH327701:UYH327706 VID327701:VID327706 VRZ327701:VRZ327706 WBV327701:WBV327706 WLR327701:WLR327706 WVN327701:WVN327706 F393237:F393242 JB393237:JB393242 SX393237:SX393242 ACT393237:ACT393242 AMP393237:AMP393242 AWL393237:AWL393242 BGH393237:BGH393242 BQD393237:BQD393242 BZZ393237:BZZ393242 CJV393237:CJV393242 CTR393237:CTR393242 DDN393237:DDN393242 DNJ393237:DNJ393242 DXF393237:DXF393242 EHB393237:EHB393242 EQX393237:EQX393242 FAT393237:FAT393242 FKP393237:FKP393242 FUL393237:FUL393242 GEH393237:GEH393242 GOD393237:GOD393242 GXZ393237:GXZ393242 HHV393237:HHV393242 HRR393237:HRR393242 IBN393237:IBN393242 ILJ393237:ILJ393242 IVF393237:IVF393242 JFB393237:JFB393242 JOX393237:JOX393242 JYT393237:JYT393242 KIP393237:KIP393242 KSL393237:KSL393242 LCH393237:LCH393242 LMD393237:LMD393242 LVZ393237:LVZ393242 MFV393237:MFV393242 MPR393237:MPR393242 MZN393237:MZN393242 NJJ393237:NJJ393242 NTF393237:NTF393242 ODB393237:ODB393242 OMX393237:OMX393242 OWT393237:OWT393242 PGP393237:PGP393242 PQL393237:PQL393242 QAH393237:QAH393242 QKD393237:QKD393242 QTZ393237:QTZ393242 RDV393237:RDV393242 RNR393237:RNR393242 RXN393237:RXN393242 SHJ393237:SHJ393242 SRF393237:SRF393242 TBB393237:TBB393242 TKX393237:TKX393242 TUT393237:TUT393242 UEP393237:UEP393242 UOL393237:UOL393242 UYH393237:UYH393242 VID393237:VID393242 VRZ393237:VRZ393242 WBV393237:WBV393242 WLR393237:WLR393242 WVN393237:WVN393242 F458773:F458778 JB458773:JB458778 SX458773:SX458778 ACT458773:ACT458778 AMP458773:AMP458778 AWL458773:AWL458778 BGH458773:BGH458778 BQD458773:BQD458778 BZZ458773:BZZ458778 CJV458773:CJV458778 CTR458773:CTR458778 DDN458773:DDN458778 DNJ458773:DNJ458778 DXF458773:DXF458778 EHB458773:EHB458778 EQX458773:EQX458778 FAT458773:FAT458778 FKP458773:FKP458778 FUL458773:FUL458778 GEH458773:GEH458778 GOD458773:GOD458778 GXZ458773:GXZ458778 HHV458773:HHV458778 HRR458773:HRR458778 IBN458773:IBN458778 ILJ458773:ILJ458778 IVF458773:IVF458778 JFB458773:JFB458778 JOX458773:JOX458778 JYT458773:JYT458778 KIP458773:KIP458778 KSL458773:KSL458778 LCH458773:LCH458778 LMD458773:LMD458778 LVZ458773:LVZ458778 MFV458773:MFV458778 MPR458773:MPR458778 MZN458773:MZN458778 NJJ458773:NJJ458778 NTF458773:NTF458778 ODB458773:ODB458778 OMX458773:OMX458778 OWT458773:OWT458778 PGP458773:PGP458778 PQL458773:PQL458778 QAH458773:QAH458778 QKD458773:QKD458778 QTZ458773:QTZ458778 RDV458773:RDV458778 RNR458773:RNR458778 RXN458773:RXN458778 SHJ458773:SHJ458778 SRF458773:SRF458778 TBB458773:TBB458778 TKX458773:TKX458778 TUT458773:TUT458778 UEP458773:UEP458778 UOL458773:UOL458778 UYH458773:UYH458778 VID458773:VID458778 VRZ458773:VRZ458778 WBV458773:WBV458778 WLR458773:WLR458778 WVN458773:WVN458778 F524309:F524314 JB524309:JB524314 SX524309:SX524314 ACT524309:ACT524314 AMP524309:AMP524314 AWL524309:AWL524314 BGH524309:BGH524314 BQD524309:BQD524314 BZZ524309:BZZ524314 CJV524309:CJV524314 CTR524309:CTR524314 DDN524309:DDN524314 DNJ524309:DNJ524314 DXF524309:DXF524314 EHB524309:EHB524314 EQX524309:EQX524314 FAT524309:FAT524314 FKP524309:FKP524314 FUL524309:FUL524314 GEH524309:GEH524314 GOD524309:GOD524314 GXZ524309:GXZ524314 HHV524309:HHV524314 HRR524309:HRR524314 IBN524309:IBN524314 ILJ524309:ILJ524314 IVF524309:IVF524314 JFB524309:JFB524314 JOX524309:JOX524314 JYT524309:JYT524314 KIP524309:KIP524314 KSL524309:KSL524314 LCH524309:LCH524314 LMD524309:LMD524314 LVZ524309:LVZ524314 MFV524309:MFV524314 MPR524309:MPR524314 MZN524309:MZN524314 NJJ524309:NJJ524314 NTF524309:NTF524314 ODB524309:ODB524314 OMX524309:OMX524314 OWT524309:OWT524314 PGP524309:PGP524314 PQL524309:PQL524314 QAH524309:QAH524314 QKD524309:QKD524314 QTZ524309:QTZ524314 RDV524309:RDV524314 RNR524309:RNR524314 RXN524309:RXN524314 SHJ524309:SHJ524314 SRF524309:SRF524314 TBB524309:TBB524314 TKX524309:TKX524314 TUT524309:TUT524314 UEP524309:UEP524314 UOL524309:UOL524314 UYH524309:UYH524314 VID524309:VID524314 VRZ524309:VRZ524314 WBV524309:WBV524314 WLR524309:WLR524314 WVN524309:WVN524314 F589845:F589850 JB589845:JB589850 SX589845:SX589850 ACT589845:ACT589850 AMP589845:AMP589850 AWL589845:AWL589850 BGH589845:BGH589850 BQD589845:BQD589850 BZZ589845:BZZ589850 CJV589845:CJV589850 CTR589845:CTR589850 DDN589845:DDN589850 DNJ589845:DNJ589850 DXF589845:DXF589850 EHB589845:EHB589850 EQX589845:EQX589850 FAT589845:FAT589850 FKP589845:FKP589850 FUL589845:FUL589850 GEH589845:GEH589850 GOD589845:GOD589850 GXZ589845:GXZ589850 HHV589845:HHV589850 HRR589845:HRR589850 IBN589845:IBN589850 ILJ589845:ILJ589850 IVF589845:IVF589850 JFB589845:JFB589850 JOX589845:JOX589850 JYT589845:JYT589850 KIP589845:KIP589850 KSL589845:KSL589850 LCH589845:LCH589850 LMD589845:LMD589850 LVZ589845:LVZ589850 MFV589845:MFV589850 MPR589845:MPR589850 MZN589845:MZN589850 NJJ589845:NJJ589850 NTF589845:NTF589850 ODB589845:ODB589850 OMX589845:OMX589850 OWT589845:OWT589850 PGP589845:PGP589850 PQL589845:PQL589850 QAH589845:QAH589850 QKD589845:QKD589850 QTZ589845:QTZ589850 RDV589845:RDV589850 RNR589845:RNR589850 RXN589845:RXN589850 SHJ589845:SHJ589850 SRF589845:SRF589850 TBB589845:TBB589850 TKX589845:TKX589850 TUT589845:TUT589850 UEP589845:UEP589850 UOL589845:UOL589850 UYH589845:UYH589850 VID589845:VID589850 VRZ589845:VRZ589850 WBV589845:WBV589850 WLR589845:WLR589850 WVN589845:WVN589850 F655381:F655386 JB655381:JB655386 SX655381:SX655386 ACT655381:ACT655386 AMP655381:AMP655386 AWL655381:AWL655386 BGH655381:BGH655386 BQD655381:BQD655386 BZZ655381:BZZ655386 CJV655381:CJV655386 CTR655381:CTR655386 DDN655381:DDN655386 DNJ655381:DNJ655386 DXF655381:DXF655386 EHB655381:EHB655386 EQX655381:EQX655386 FAT655381:FAT655386 FKP655381:FKP655386 FUL655381:FUL655386 GEH655381:GEH655386 GOD655381:GOD655386 GXZ655381:GXZ655386 HHV655381:HHV655386 HRR655381:HRR655386 IBN655381:IBN655386 ILJ655381:ILJ655386 IVF655381:IVF655386 JFB655381:JFB655386 JOX655381:JOX655386 JYT655381:JYT655386 KIP655381:KIP655386 KSL655381:KSL655386 LCH655381:LCH655386 LMD655381:LMD655386 LVZ655381:LVZ655386 MFV655381:MFV655386 MPR655381:MPR655386 MZN655381:MZN655386 NJJ655381:NJJ655386 NTF655381:NTF655386 ODB655381:ODB655386 OMX655381:OMX655386 OWT655381:OWT655386 PGP655381:PGP655386 PQL655381:PQL655386 QAH655381:QAH655386 QKD655381:QKD655386 QTZ655381:QTZ655386 RDV655381:RDV655386 RNR655381:RNR655386 RXN655381:RXN655386 SHJ655381:SHJ655386 SRF655381:SRF655386 TBB655381:TBB655386 TKX655381:TKX655386 TUT655381:TUT655386 UEP655381:UEP655386 UOL655381:UOL655386 UYH655381:UYH655386 VID655381:VID655386 VRZ655381:VRZ655386 WBV655381:WBV655386 WLR655381:WLR655386 WVN655381:WVN655386 F720917:F720922 JB720917:JB720922 SX720917:SX720922 ACT720917:ACT720922 AMP720917:AMP720922 AWL720917:AWL720922 BGH720917:BGH720922 BQD720917:BQD720922 BZZ720917:BZZ720922 CJV720917:CJV720922 CTR720917:CTR720922 DDN720917:DDN720922 DNJ720917:DNJ720922 DXF720917:DXF720922 EHB720917:EHB720922 EQX720917:EQX720922 FAT720917:FAT720922 FKP720917:FKP720922 FUL720917:FUL720922 GEH720917:GEH720922 GOD720917:GOD720922 GXZ720917:GXZ720922 HHV720917:HHV720922 HRR720917:HRR720922 IBN720917:IBN720922 ILJ720917:ILJ720922 IVF720917:IVF720922 JFB720917:JFB720922 JOX720917:JOX720922 JYT720917:JYT720922 KIP720917:KIP720922 KSL720917:KSL720922 LCH720917:LCH720922 LMD720917:LMD720922 LVZ720917:LVZ720922 MFV720917:MFV720922 MPR720917:MPR720922 MZN720917:MZN720922 NJJ720917:NJJ720922 NTF720917:NTF720922 ODB720917:ODB720922 OMX720917:OMX720922 OWT720917:OWT720922 PGP720917:PGP720922 PQL720917:PQL720922 QAH720917:QAH720922 QKD720917:QKD720922 QTZ720917:QTZ720922 RDV720917:RDV720922 RNR720917:RNR720922 RXN720917:RXN720922 SHJ720917:SHJ720922 SRF720917:SRF720922 TBB720917:TBB720922 TKX720917:TKX720922 TUT720917:TUT720922 UEP720917:UEP720922 UOL720917:UOL720922 UYH720917:UYH720922 VID720917:VID720922 VRZ720917:VRZ720922 WBV720917:WBV720922 WLR720917:WLR720922 WVN720917:WVN720922 F786453:F786458 JB786453:JB786458 SX786453:SX786458 ACT786453:ACT786458 AMP786453:AMP786458 AWL786453:AWL786458 BGH786453:BGH786458 BQD786453:BQD786458 BZZ786453:BZZ786458 CJV786453:CJV786458 CTR786453:CTR786458 DDN786453:DDN786458 DNJ786453:DNJ786458 DXF786453:DXF786458 EHB786453:EHB786458 EQX786453:EQX786458 FAT786453:FAT786458 FKP786453:FKP786458 FUL786453:FUL786458 GEH786453:GEH786458 GOD786453:GOD786458 GXZ786453:GXZ786458 HHV786453:HHV786458 HRR786453:HRR786458 IBN786453:IBN786458 ILJ786453:ILJ786458 IVF786453:IVF786458 JFB786453:JFB786458 JOX786453:JOX786458 JYT786453:JYT786458 KIP786453:KIP786458 KSL786453:KSL786458 LCH786453:LCH786458 LMD786453:LMD786458 LVZ786453:LVZ786458 MFV786453:MFV786458 MPR786453:MPR786458 MZN786453:MZN786458 NJJ786453:NJJ786458 NTF786453:NTF786458 ODB786453:ODB786458 OMX786453:OMX786458 OWT786453:OWT786458 PGP786453:PGP786458 PQL786453:PQL786458 QAH786453:QAH786458 QKD786453:QKD786458 QTZ786453:QTZ786458 RDV786453:RDV786458 RNR786453:RNR786458 RXN786453:RXN786458 SHJ786453:SHJ786458 SRF786453:SRF786458 TBB786453:TBB786458 TKX786453:TKX786458 TUT786453:TUT786458 UEP786453:UEP786458 UOL786453:UOL786458 UYH786453:UYH786458 VID786453:VID786458 VRZ786453:VRZ786458 WBV786453:WBV786458 WLR786453:WLR786458 WVN786453:WVN786458 F851989:F851994 JB851989:JB851994 SX851989:SX851994 ACT851989:ACT851994 AMP851989:AMP851994 AWL851989:AWL851994 BGH851989:BGH851994 BQD851989:BQD851994 BZZ851989:BZZ851994 CJV851989:CJV851994 CTR851989:CTR851994 DDN851989:DDN851994 DNJ851989:DNJ851994 DXF851989:DXF851994 EHB851989:EHB851994 EQX851989:EQX851994 FAT851989:FAT851994 FKP851989:FKP851994 FUL851989:FUL851994 GEH851989:GEH851994 GOD851989:GOD851994 GXZ851989:GXZ851994 HHV851989:HHV851994 HRR851989:HRR851994 IBN851989:IBN851994 ILJ851989:ILJ851994 IVF851989:IVF851994 JFB851989:JFB851994 JOX851989:JOX851994 JYT851989:JYT851994 KIP851989:KIP851994 KSL851989:KSL851994 LCH851989:LCH851994 LMD851989:LMD851994 LVZ851989:LVZ851994 MFV851989:MFV851994 MPR851989:MPR851994 MZN851989:MZN851994 NJJ851989:NJJ851994 NTF851989:NTF851994 ODB851989:ODB851994 OMX851989:OMX851994 OWT851989:OWT851994 PGP851989:PGP851994 PQL851989:PQL851994 QAH851989:QAH851994 QKD851989:QKD851994 QTZ851989:QTZ851994 RDV851989:RDV851994 RNR851989:RNR851994 RXN851989:RXN851994 SHJ851989:SHJ851994 SRF851989:SRF851994 TBB851989:TBB851994 TKX851989:TKX851994 TUT851989:TUT851994 UEP851989:UEP851994 UOL851989:UOL851994 UYH851989:UYH851994 VID851989:VID851994 VRZ851989:VRZ851994 WBV851989:WBV851994 WLR851989:WLR851994 WVN851989:WVN851994 F917525:F917530 JB917525:JB917530 SX917525:SX917530 ACT917525:ACT917530 AMP917525:AMP917530 AWL917525:AWL917530 BGH917525:BGH917530 BQD917525:BQD917530 BZZ917525:BZZ917530 CJV917525:CJV917530 CTR917525:CTR917530 DDN917525:DDN917530 DNJ917525:DNJ917530 DXF917525:DXF917530 EHB917525:EHB917530 EQX917525:EQX917530 FAT917525:FAT917530 FKP917525:FKP917530 FUL917525:FUL917530 GEH917525:GEH917530 GOD917525:GOD917530 GXZ917525:GXZ917530 HHV917525:HHV917530 HRR917525:HRR917530 IBN917525:IBN917530 ILJ917525:ILJ917530 IVF917525:IVF917530 JFB917525:JFB917530 JOX917525:JOX917530 JYT917525:JYT917530 KIP917525:KIP917530 KSL917525:KSL917530 LCH917525:LCH917530 LMD917525:LMD917530 LVZ917525:LVZ917530 MFV917525:MFV917530 MPR917525:MPR917530 MZN917525:MZN917530 NJJ917525:NJJ917530 NTF917525:NTF917530 ODB917525:ODB917530 OMX917525:OMX917530 OWT917525:OWT917530 PGP917525:PGP917530 PQL917525:PQL917530 QAH917525:QAH917530 QKD917525:QKD917530 QTZ917525:QTZ917530 RDV917525:RDV917530 RNR917525:RNR917530 RXN917525:RXN917530 SHJ917525:SHJ917530 SRF917525:SRF917530 TBB917525:TBB917530 TKX917525:TKX917530 TUT917525:TUT917530 UEP917525:UEP917530 UOL917525:UOL917530 UYH917525:UYH917530 VID917525:VID917530 VRZ917525:VRZ917530 WBV917525:WBV917530 WLR917525:WLR917530 WVN917525:WVN917530 F983061:F983066 JB983061:JB983066 SX983061:SX983066 ACT983061:ACT983066 AMP983061:AMP983066 AWL983061:AWL983066 BGH983061:BGH983066 BQD983061:BQD983066 BZZ983061:BZZ983066 CJV983061:CJV983066 CTR983061:CTR983066 DDN983061:DDN983066 DNJ983061:DNJ983066 DXF983061:DXF983066 EHB983061:EHB983066 EQX983061:EQX983066 FAT983061:FAT983066 FKP983061:FKP983066 FUL983061:FUL983066 GEH983061:GEH983066 GOD983061:GOD983066 GXZ983061:GXZ983066 HHV983061:HHV983066 HRR983061:HRR983066 IBN983061:IBN983066 ILJ983061:ILJ983066 IVF983061:IVF983066 JFB983061:JFB983066 JOX983061:JOX983066 JYT983061:JYT983066 KIP983061:KIP983066 KSL983061:KSL983066 LCH983061:LCH983066 LMD983061:LMD983066 LVZ983061:LVZ983066 MFV983061:MFV983066 MPR983061:MPR983066 MZN983061:MZN983066 NJJ983061:NJJ983066 NTF983061:NTF983066 ODB983061:ODB983066 OMX983061:OMX983066 OWT983061:OWT983066 PGP983061:PGP983066 PQL983061:PQL983066 QAH983061:QAH983066 QKD983061:QKD983066 QTZ983061:QTZ983066 RDV983061:RDV983066 RNR983061:RNR983066 RXN983061:RXN983066 SHJ983061:SHJ983066 SRF983061:SRF983066 TBB983061:TBB983066 TKX983061:TKX983066 TUT983061:TUT983066 UEP983061:UEP983066 UOL983061:UOL983066 UYH983061:UYH983066 VID983061:VID983066 VRZ983061:VRZ983066 WBV983061:WBV983066 WLR983061:WLR983066 WVN983061:WVN983066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J21:J22 JF21:JF22 TB21:TB22 ACX21:ACX22 AMT21:AMT22 AWP21:AWP22 BGL21:BGL22 BQH21:BQH22 CAD21:CAD22 CJZ21:CJZ22 CTV21:CTV22 DDR21:DDR22 DNN21:DNN22 DXJ21:DXJ22 EHF21:EHF22 ERB21:ERB22 FAX21:FAX22 FKT21:FKT22 FUP21:FUP22 GEL21:GEL22 GOH21:GOH22 GYD21:GYD22 HHZ21:HHZ22 HRV21:HRV22 IBR21:IBR22 ILN21:ILN22 IVJ21:IVJ22 JFF21:JFF22 JPB21:JPB22 JYX21:JYX22 KIT21:KIT22 KSP21:KSP22 LCL21:LCL22 LMH21:LMH22 LWD21:LWD22 MFZ21:MFZ22 MPV21:MPV22 MZR21:MZR22 NJN21:NJN22 NTJ21:NTJ22 ODF21:ODF22 ONB21:ONB22 OWX21:OWX22 PGT21:PGT22 PQP21:PQP22 QAL21:QAL22 QKH21:QKH22 QUD21:QUD22 RDZ21:RDZ22 RNV21:RNV22 RXR21:RXR22 SHN21:SHN22 SRJ21:SRJ22 TBF21:TBF22 TLB21:TLB22 TUX21:TUX22 UET21:UET22 UOP21:UOP22 UYL21:UYL22 VIH21:VIH22 VSD21:VSD22 WBZ21:WBZ22 WLV21:WLV22 WVR21:WVR22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WVR983061:WVR983062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H24:H25 JD24:JD25 SZ24:SZ25 ACV24:ACV25 AMR24:AMR25 AWN24:AWN25 BGJ24:BGJ25 BQF24:BQF25 CAB24:CAB25 CJX24:CJX25 CTT24:CTT25 DDP24:DDP25 DNL24:DNL25 DXH24:DXH25 EHD24:EHD25 EQZ24:EQZ25 FAV24:FAV25 FKR24:FKR25 FUN24:FUN25 GEJ24:GEJ25 GOF24:GOF25 GYB24:GYB25 HHX24:HHX25 HRT24:HRT25 IBP24:IBP25 ILL24:ILL25 IVH24:IVH25 JFD24:JFD25 JOZ24:JOZ25 JYV24:JYV25 KIR24:KIR25 KSN24:KSN25 LCJ24:LCJ25 LMF24:LMF25 LWB24:LWB25 MFX24:MFX25 MPT24:MPT25 MZP24:MZP25 NJL24:NJL25 NTH24:NTH25 ODD24:ODD25 OMZ24:OMZ25 OWV24:OWV25 PGR24:PGR25 PQN24:PQN25 QAJ24:QAJ25 QKF24:QKF25 QUB24:QUB25 RDX24:RDX25 RNT24:RNT25 RXP24:RXP25 SHL24:SHL25 SRH24:SRH25 TBD24:TBD25 TKZ24:TKZ25 TUV24:TUV25 UER24:UER25 UON24:UON25 UYJ24:UYJ25 VIF24:VIF25 VSB24:VSB25 WBX24:WBX25 WLT24:WLT25 WVP24:WVP25 H65560:H65561 JD65560:JD65561 SZ65560:SZ65561 ACV65560:ACV65561 AMR65560:AMR65561 AWN65560:AWN65561 BGJ65560:BGJ65561 BQF65560:BQF65561 CAB65560:CAB65561 CJX65560:CJX65561 CTT65560:CTT65561 DDP65560:DDP65561 DNL65560:DNL65561 DXH65560:DXH65561 EHD65560:EHD65561 EQZ65560:EQZ65561 FAV65560:FAV65561 FKR65560:FKR65561 FUN65560:FUN65561 GEJ65560:GEJ65561 GOF65560:GOF65561 GYB65560:GYB65561 HHX65560:HHX65561 HRT65560:HRT65561 IBP65560:IBP65561 ILL65560:ILL65561 IVH65560:IVH65561 JFD65560:JFD65561 JOZ65560:JOZ65561 JYV65560:JYV65561 KIR65560:KIR65561 KSN65560:KSN65561 LCJ65560:LCJ65561 LMF65560:LMF65561 LWB65560:LWB65561 MFX65560:MFX65561 MPT65560:MPT65561 MZP65560:MZP65561 NJL65560:NJL65561 NTH65560:NTH65561 ODD65560:ODD65561 OMZ65560:OMZ65561 OWV65560:OWV65561 PGR65560:PGR65561 PQN65560:PQN65561 QAJ65560:QAJ65561 QKF65560:QKF65561 QUB65560:QUB65561 RDX65560:RDX65561 RNT65560:RNT65561 RXP65560:RXP65561 SHL65560:SHL65561 SRH65560:SRH65561 TBD65560:TBD65561 TKZ65560:TKZ65561 TUV65560:TUV65561 UER65560:UER65561 UON65560:UON65561 UYJ65560:UYJ65561 VIF65560:VIF65561 VSB65560:VSB65561 WBX65560:WBX65561 WLT65560:WLT65561 WVP65560:WVP65561 H131096:H131097 JD131096:JD131097 SZ131096:SZ131097 ACV131096:ACV131097 AMR131096:AMR131097 AWN131096:AWN131097 BGJ131096:BGJ131097 BQF131096:BQF131097 CAB131096:CAB131097 CJX131096:CJX131097 CTT131096:CTT131097 DDP131096:DDP131097 DNL131096:DNL131097 DXH131096:DXH131097 EHD131096:EHD131097 EQZ131096:EQZ131097 FAV131096:FAV131097 FKR131096:FKR131097 FUN131096:FUN131097 GEJ131096:GEJ131097 GOF131096:GOF131097 GYB131096:GYB131097 HHX131096:HHX131097 HRT131096:HRT131097 IBP131096:IBP131097 ILL131096:ILL131097 IVH131096:IVH131097 JFD131096:JFD131097 JOZ131096:JOZ131097 JYV131096:JYV131097 KIR131096:KIR131097 KSN131096:KSN131097 LCJ131096:LCJ131097 LMF131096:LMF131097 LWB131096:LWB131097 MFX131096:MFX131097 MPT131096:MPT131097 MZP131096:MZP131097 NJL131096:NJL131097 NTH131096:NTH131097 ODD131096:ODD131097 OMZ131096:OMZ131097 OWV131096:OWV131097 PGR131096:PGR131097 PQN131096:PQN131097 QAJ131096:QAJ131097 QKF131096:QKF131097 QUB131096:QUB131097 RDX131096:RDX131097 RNT131096:RNT131097 RXP131096:RXP131097 SHL131096:SHL131097 SRH131096:SRH131097 TBD131096:TBD131097 TKZ131096:TKZ131097 TUV131096:TUV131097 UER131096:UER131097 UON131096:UON131097 UYJ131096:UYJ131097 VIF131096:VIF131097 VSB131096:VSB131097 WBX131096:WBX131097 WLT131096:WLT131097 WVP131096:WVP131097 H196632:H196633 JD196632:JD196633 SZ196632:SZ196633 ACV196632:ACV196633 AMR196632:AMR196633 AWN196632:AWN196633 BGJ196632:BGJ196633 BQF196632:BQF196633 CAB196632:CAB196633 CJX196632:CJX196633 CTT196632:CTT196633 DDP196632:DDP196633 DNL196632:DNL196633 DXH196632:DXH196633 EHD196632:EHD196633 EQZ196632:EQZ196633 FAV196632:FAV196633 FKR196632:FKR196633 FUN196632:FUN196633 GEJ196632:GEJ196633 GOF196632:GOF196633 GYB196632:GYB196633 HHX196632:HHX196633 HRT196632:HRT196633 IBP196632:IBP196633 ILL196632:ILL196633 IVH196632:IVH196633 JFD196632:JFD196633 JOZ196632:JOZ196633 JYV196632:JYV196633 KIR196632:KIR196633 KSN196632:KSN196633 LCJ196632:LCJ196633 LMF196632:LMF196633 LWB196632:LWB196633 MFX196632:MFX196633 MPT196632:MPT196633 MZP196632:MZP196633 NJL196632:NJL196633 NTH196632:NTH196633 ODD196632:ODD196633 OMZ196632:OMZ196633 OWV196632:OWV196633 PGR196632:PGR196633 PQN196632:PQN196633 QAJ196632:QAJ196633 QKF196632:QKF196633 QUB196632:QUB196633 RDX196632:RDX196633 RNT196632:RNT196633 RXP196632:RXP196633 SHL196632:SHL196633 SRH196632:SRH196633 TBD196632:TBD196633 TKZ196632:TKZ196633 TUV196632:TUV196633 UER196632:UER196633 UON196632:UON196633 UYJ196632:UYJ196633 VIF196632:VIF196633 VSB196632:VSB196633 WBX196632:WBX196633 WLT196632:WLT196633 WVP196632:WVP196633 H262168:H262169 JD262168:JD262169 SZ262168:SZ262169 ACV262168:ACV262169 AMR262168:AMR262169 AWN262168:AWN262169 BGJ262168:BGJ262169 BQF262168:BQF262169 CAB262168:CAB262169 CJX262168:CJX262169 CTT262168:CTT262169 DDP262168:DDP262169 DNL262168:DNL262169 DXH262168:DXH262169 EHD262168:EHD262169 EQZ262168:EQZ262169 FAV262168:FAV262169 FKR262168:FKR262169 FUN262168:FUN262169 GEJ262168:GEJ262169 GOF262168:GOF262169 GYB262168:GYB262169 HHX262168:HHX262169 HRT262168:HRT262169 IBP262168:IBP262169 ILL262168:ILL262169 IVH262168:IVH262169 JFD262168:JFD262169 JOZ262168:JOZ262169 JYV262168:JYV262169 KIR262168:KIR262169 KSN262168:KSN262169 LCJ262168:LCJ262169 LMF262168:LMF262169 LWB262168:LWB262169 MFX262168:MFX262169 MPT262168:MPT262169 MZP262168:MZP262169 NJL262168:NJL262169 NTH262168:NTH262169 ODD262168:ODD262169 OMZ262168:OMZ262169 OWV262168:OWV262169 PGR262168:PGR262169 PQN262168:PQN262169 QAJ262168:QAJ262169 QKF262168:QKF262169 QUB262168:QUB262169 RDX262168:RDX262169 RNT262168:RNT262169 RXP262168:RXP262169 SHL262168:SHL262169 SRH262168:SRH262169 TBD262168:TBD262169 TKZ262168:TKZ262169 TUV262168:TUV262169 UER262168:UER262169 UON262168:UON262169 UYJ262168:UYJ262169 VIF262168:VIF262169 VSB262168:VSB262169 WBX262168:WBX262169 WLT262168:WLT262169 WVP262168:WVP262169 H327704:H327705 JD327704:JD327705 SZ327704:SZ327705 ACV327704:ACV327705 AMR327704:AMR327705 AWN327704:AWN327705 BGJ327704:BGJ327705 BQF327704:BQF327705 CAB327704:CAB327705 CJX327704:CJX327705 CTT327704:CTT327705 DDP327704:DDP327705 DNL327704:DNL327705 DXH327704:DXH327705 EHD327704:EHD327705 EQZ327704:EQZ327705 FAV327704:FAV327705 FKR327704:FKR327705 FUN327704:FUN327705 GEJ327704:GEJ327705 GOF327704:GOF327705 GYB327704:GYB327705 HHX327704:HHX327705 HRT327704:HRT327705 IBP327704:IBP327705 ILL327704:ILL327705 IVH327704:IVH327705 JFD327704:JFD327705 JOZ327704:JOZ327705 JYV327704:JYV327705 KIR327704:KIR327705 KSN327704:KSN327705 LCJ327704:LCJ327705 LMF327704:LMF327705 LWB327704:LWB327705 MFX327704:MFX327705 MPT327704:MPT327705 MZP327704:MZP327705 NJL327704:NJL327705 NTH327704:NTH327705 ODD327704:ODD327705 OMZ327704:OMZ327705 OWV327704:OWV327705 PGR327704:PGR327705 PQN327704:PQN327705 QAJ327704:QAJ327705 QKF327704:QKF327705 QUB327704:QUB327705 RDX327704:RDX327705 RNT327704:RNT327705 RXP327704:RXP327705 SHL327704:SHL327705 SRH327704:SRH327705 TBD327704:TBD327705 TKZ327704:TKZ327705 TUV327704:TUV327705 UER327704:UER327705 UON327704:UON327705 UYJ327704:UYJ327705 VIF327704:VIF327705 VSB327704:VSB327705 WBX327704:WBX327705 WLT327704:WLT327705 WVP327704:WVP327705 H393240:H393241 JD393240:JD393241 SZ393240:SZ393241 ACV393240:ACV393241 AMR393240:AMR393241 AWN393240:AWN393241 BGJ393240:BGJ393241 BQF393240:BQF393241 CAB393240:CAB393241 CJX393240:CJX393241 CTT393240:CTT393241 DDP393240:DDP393241 DNL393240:DNL393241 DXH393240:DXH393241 EHD393240:EHD393241 EQZ393240:EQZ393241 FAV393240:FAV393241 FKR393240:FKR393241 FUN393240:FUN393241 GEJ393240:GEJ393241 GOF393240:GOF393241 GYB393240:GYB393241 HHX393240:HHX393241 HRT393240:HRT393241 IBP393240:IBP393241 ILL393240:ILL393241 IVH393240:IVH393241 JFD393240:JFD393241 JOZ393240:JOZ393241 JYV393240:JYV393241 KIR393240:KIR393241 KSN393240:KSN393241 LCJ393240:LCJ393241 LMF393240:LMF393241 LWB393240:LWB393241 MFX393240:MFX393241 MPT393240:MPT393241 MZP393240:MZP393241 NJL393240:NJL393241 NTH393240:NTH393241 ODD393240:ODD393241 OMZ393240:OMZ393241 OWV393240:OWV393241 PGR393240:PGR393241 PQN393240:PQN393241 QAJ393240:QAJ393241 QKF393240:QKF393241 QUB393240:QUB393241 RDX393240:RDX393241 RNT393240:RNT393241 RXP393240:RXP393241 SHL393240:SHL393241 SRH393240:SRH393241 TBD393240:TBD393241 TKZ393240:TKZ393241 TUV393240:TUV393241 UER393240:UER393241 UON393240:UON393241 UYJ393240:UYJ393241 VIF393240:VIF393241 VSB393240:VSB393241 WBX393240:WBX393241 WLT393240:WLT393241 WVP393240:WVP393241 H458776:H458777 JD458776:JD458777 SZ458776:SZ458777 ACV458776:ACV458777 AMR458776:AMR458777 AWN458776:AWN458777 BGJ458776:BGJ458777 BQF458776:BQF458777 CAB458776:CAB458777 CJX458776:CJX458777 CTT458776:CTT458777 DDP458776:DDP458777 DNL458776:DNL458777 DXH458776:DXH458777 EHD458776:EHD458777 EQZ458776:EQZ458777 FAV458776:FAV458777 FKR458776:FKR458777 FUN458776:FUN458777 GEJ458776:GEJ458777 GOF458776:GOF458777 GYB458776:GYB458777 HHX458776:HHX458777 HRT458776:HRT458777 IBP458776:IBP458777 ILL458776:ILL458777 IVH458776:IVH458777 JFD458776:JFD458777 JOZ458776:JOZ458777 JYV458776:JYV458777 KIR458776:KIR458777 KSN458776:KSN458777 LCJ458776:LCJ458777 LMF458776:LMF458777 LWB458776:LWB458777 MFX458776:MFX458777 MPT458776:MPT458777 MZP458776:MZP458777 NJL458776:NJL458777 NTH458776:NTH458777 ODD458776:ODD458777 OMZ458776:OMZ458777 OWV458776:OWV458777 PGR458776:PGR458777 PQN458776:PQN458777 QAJ458776:QAJ458777 QKF458776:QKF458777 QUB458776:QUB458777 RDX458776:RDX458777 RNT458776:RNT458777 RXP458776:RXP458777 SHL458776:SHL458777 SRH458776:SRH458777 TBD458776:TBD458777 TKZ458776:TKZ458777 TUV458776:TUV458777 UER458776:UER458777 UON458776:UON458777 UYJ458776:UYJ458777 VIF458776:VIF458777 VSB458776:VSB458777 WBX458776:WBX458777 WLT458776:WLT458777 WVP458776:WVP458777 H524312:H524313 JD524312:JD524313 SZ524312:SZ524313 ACV524312:ACV524313 AMR524312:AMR524313 AWN524312:AWN524313 BGJ524312:BGJ524313 BQF524312:BQF524313 CAB524312:CAB524313 CJX524312:CJX524313 CTT524312:CTT524313 DDP524312:DDP524313 DNL524312:DNL524313 DXH524312:DXH524313 EHD524312:EHD524313 EQZ524312:EQZ524313 FAV524312:FAV524313 FKR524312:FKR524313 FUN524312:FUN524313 GEJ524312:GEJ524313 GOF524312:GOF524313 GYB524312:GYB524313 HHX524312:HHX524313 HRT524312:HRT524313 IBP524312:IBP524313 ILL524312:ILL524313 IVH524312:IVH524313 JFD524312:JFD524313 JOZ524312:JOZ524313 JYV524312:JYV524313 KIR524312:KIR524313 KSN524312:KSN524313 LCJ524312:LCJ524313 LMF524312:LMF524313 LWB524312:LWB524313 MFX524312:MFX524313 MPT524312:MPT524313 MZP524312:MZP524313 NJL524312:NJL524313 NTH524312:NTH524313 ODD524312:ODD524313 OMZ524312:OMZ524313 OWV524312:OWV524313 PGR524312:PGR524313 PQN524312:PQN524313 QAJ524312:QAJ524313 QKF524312:QKF524313 QUB524312:QUB524313 RDX524312:RDX524313 RNT524312:RNT524313 RXP524312:RXP524313 SHL524312:SHL524313 SRH524312:SRH524313 TBD524312:TBD524313 TKZ524312:TKZ524313 TUV524312:TUV524313 UER524312:UER524313 UON524312:UON524313 UYJ524312:UYJ524313 VIF524312:VIF524313 VSB524312:VSB524313 WBX524312:WBX524313 WLT524312:WLT524313 WVP524312:WVP524313 H589848:H589849 JD589848:JD589849 SZ589848:SZ589849 ACV589848:ACV589849 AMR589848:AMR589849 AWN589848:AWN589849 BGJ589848:BGJ589849 BQF589848:BQF589849 CAB589848:CAB589849 CJX589848:CJX589849 CTT589848:CTT589849 DDP589848:DDP589849 DNL589848:DNL589849 DXH589848:DXH589849 EHD589848:EHD589849 EQZ589848:EQZ589849 FAV589848:FAV589849 FKR589848:FKR589849 FUN589848:FUN589849 GEJ589848:GEJ589849 GOF589848:GOF589849 GYB589848:GYB589849 HHX589848:HHX589849 HRT589848:HRT589849 IBP589848:IBP589849 ILL589848:ILL589849 IVH589848:IVH589849 JFD589848:JFD589849 JOZ589848:JOZ589849 JYV589848:JYV589849 KIR589848:KIR589849 KSN589848:KSN589849 LCJ589848:LCJ589849 LMF589848:LMF589849 LWB589848:LWB589849 MFX589848:MFX589849 MPT589848:MPT589849 MZP589848:MZP589849 NJL589848:NJL589849 NTH589848:NTH589849 ODD589848:ODD589849 OMZ589848:OMZ589849 OWV589848:OWV589849 PGR589848:PGR589849 PQN589848:PQN589849 QAJ589848:QAJ589849 QKF589848:QKF589849 QUB589848:QUB589849 RDX589848:RDX589849 RNT589848:RNT589849 RXP589848:RXP589849 SHL589848:SHL589849 SRH589848:SRH589849 TBD589848:TBD589849 TKZ589848:TKZ589849 TUV589848:TUV589849 UER589848:UER589849 UON589848:UON589849 UYJ589848:UYJ589849 VIF589848:VIF589849 VSB589848:VSB589849 WBX589848:WBX589849 WLT589848:WLT589849 WVP589848:WVP589849 H655384:H655385 JD655384:JD655385 SZ655384:SZ655385 ACV655384:ACV655385 AMR655384:AMR655385 AWN655384:AWN655385 BGJ655384:BGJ655385 BQF655384:BQF655385 CAB655384:CAB655385 CJX655384:CJX655385 CTT655384:CTT655385 DDP655384:DDP655385 DNL655384:DNL655385 DXH655384:DXH655385 EHD655384:EHD655385 EQZ655384:EQZ655385 FAV655384:FAV655385 FKR655384:FKR655385 FUN655384:FUN655385 GEJ655384:GEJ655385 GOF655384:GOF655385 GYB655384:GYB655385 HHX655384:HHX655385 HRT655384:HRT655385 IBP655384:IBP655385 ILL655384:ILL655385 IVH655384:IVH655385 JFD655384:JFD655385 JOZ655384:JOZ655385 JYV655384:JYV655385 KIR655384:KIR655385 KSN655384:KSN655385 LCJ655384:LCJ655385 LMF655384:LMF655385 LWB655384:LWB655385 MFX655384:MFX655385 MPT655384:MPT655385 MZP655384:MZP655385 NJL655384:NJL655385 NTH655384:NTH655385 ODD655384:ODD655385 OMZ655384:OMZ655385 OWV655384:OWV655385 PGR655384:PGR655385 PQN655384:PQN655385 QAJ655384:QAJ655385 QKF655384:QKF655385 QUB655384:QUB655385 RDX655384:RDX655385 RNT655384:RNT655385 RXP655384:RXP655385 SHL655384:SHL655385 SRH655384:SRH655385 TBD655384:TBD655385 TKZ655384:TKZ655385 TUV655384:TUV655385 UER655384:UER655385 UON655384:UON655385 UYJ655384:UYJ655385 VIF655384:VIF655385 VSB655384:VSB655385 WBX655384:WBX655385 WLT655384:WLT655385 WVP655384:WVP655385 H720920:H720921 JD720920:JD720921 SZ720920:SZ720921 ACV720920:ACV720921 AMR720920:AMR720921 AWN720920:AWN720921 BGJ720920:BGJ720921 BQF720920:BQF720921 CAB720920:CAB720921 CJX720920:CJX720921 CTT720920:CTT720921 DDP720920:DDP720921 DNL720920:DNL720921 DXH720920:DXH720921 EHD720920:EHD720921 EQZ720920:EQZ720921 FAV720920:FAV720921 FKR720920:FKR720921 FUN720920:FUN720921 GEJ720920:GEJ720921 GOF720920:GOF720921 GYB720920:GYB720921 HHX720920:HHX720921 HRT720920:HRT720921 IBP720920:IBP720921 ILL720920:ILL720921 IVH720920:IVH720921 JFD720920:JFD720921 JOZ720920:JOZ720921 JYV720920:JYV720921 KIR720920:KIR720921 KSN720920:KSN720921 LCJ720920:LCJ720921 LMF720920:LMF720921 LWB720920:LWB720921 MFX720920:MFX720921 MPT720920:MPT720921 MZP720920:MZP720921 NJL720920:NJL720921 NTH720920:NTH720921 ODD720920:ODD720921 OMZ720920:OMZ720921 OWV720920:OWV720921 PGR720920:PGR720921 PQN720920:PQN720921 QAJ720920:QAJ720921 QKF720920:QKF720921 QUB720920:QUB720921 RDX720920:RDX720921 RNT720920:RNT720921 RXP720920:RXP720921 SHL720920:SHL720921 SRH720920:SRH720921 TBD720920:TBD720921 TKZ720920:TKZ720921 TUV720920:TUV720921 UER720920:UER720921 UON720920:UON720921 UYJ720920:UYJ720921 VIF720920:VIF720921 VSB720920:VSB720921 WBX720920:WBX720921 WLT720920:WLT720921 WVP720920:WVP720921 H786456:H786457 JD786456:JD786457 SZ786456:SZ786457 ACV786456:ACV786457 AMR786456:AMR786457 AWN786456:AWN786457 BGJ786456:BGJ786457 BQF786456:BQF786457 CAB786456:CAB786457 CJX786456:CJX786457 CTT786456:CTT786457 DDP786456:DDP786457 DNL786456:DNL786457 DXH786456:DXH786457 EHD786456:EHD786457 EQZ786456:EQZ786457 FAV786456:FAV786457 FKR786456:FKR786457 FUN786456:FUN786457 GEJ786456:GEJ786457 GOF786456:GOF786457 GYB786456:GYB786457 HHX786456:HHX786457 HRT786456:HRT786457 IBP786456:IBP786457 ILL786456:ILL786457 IVH786456:IVH786457 JFD786456:JFD786457 JOZ786456:JOZ786457 JYV786456:JYV786457 KIR786456:KIR786457 KSN786456:KSN786457 LCJ786456:LCJ786457 LMF786456:LMF786457 LWB786456:LWB786457 MFX786456:MFX786457 MPT786456:MPT786457 MZP786456:MZP786457 NJL786456:NJL786457 NTH786456:NTH786457 ODD786456:ODD786457 OMZ786456:OMZ786457 OWV786456:OWV786457 PGR786456:PGR786457 PQN786456:PQN786457 QAJ786456:QAJ786457 QKF786456:QKF786457 QUB786456:QUB786457 RDX786456:RDX786457 RNT786456:RNT786457 RXP786456:RXP786457 SHL786456:SHL786457 SRH786456:SRH786457 TBD786456:TBD786457 TKZ786456:TKZ786457 TUV786456:TUV786457 UER786456:UER786457 UON786456:UON786457 UYJ786456:UYJ786457 VIF786456:VIF786457 VSB786456:VSB786457 WBX786456:WBX786457 WLT786456:WLT786457 WVP786456:WVP786457 H851992:H851993 JD851992:JD851993 SZ851992:SZ851993 ACV851992:ACV851993 AMR851992:AMR851993 AWN851992:AWN851993 BGJ851992:BGJ851993 BQF851992:BQF851993 CAB851992:CAB851993 CJX851992:CJX851993 CTT851992:CTT851993 DDP851992:DDP851993 DNL851992:DNL851993 DXH851992:DXH851993 EHD851992:EHD851993 EQZ851992:EQZ851993 FAV851992:FAV851993 FKR851992:FKR851993 FUN851992:FUN851993 GEJ851992:GEJ851993 GOF851992:GOF851993 GYB851992:GYB851993 HHX851992:HHX851993 HRT851992:HRT851993 IBP851992:IBP851993 ILL851992:ILL851993 IVH851992:IVH851993 JFD851992:JFD851993 JOZ851992:JOZ851993 JYV851992:JYV851993 KIR851992:KIR851993 KSN851992:KSN851993 LCJ851992:LCJ851993 LMF851992:LMF851993 LWB851992:LWB851993 MFX851992:MFX851993 MPT851992:MPT851993 MZP851992:MZP851993 NJL851992:NJL851993 NTH851992:NTH851993 ODD851992:ODD851993 OMZ851992:OMZ851993 OWV851992:OWV851993 PGR851992:PGR851993 PQN851992:PQN851993 QAJ851992:QAJ851993 QKF851992:QKF851993 QUB851992:QUB851993 RDX851992:RDX851993 RNT851992:RNT851993 RXP851992:RXP851993 SHL851992:SHL851993 SRH851992:SRH851993 TBD851992:TBD851993 TKZ851992:TKZ851993 TUV851992:TUV851993 UER851992:UER851993 UON851992:UON851993 UYJ851992:UYJ851993 VIF851992:VIF851993 VSB851992:VSB851993 WBX851992:WBX851993 WLT851992:WLT851993 WVP851992:WVP851993 H917528:H917529 JD917528:JD917529 SZ917528:SZ917529 ACV917528:ACV917529 AMR917528:AMR917529 AWN917528:AWN917529 BGJ917528:BGJ917529 BQF917528:BQF917529 CAB917528:CAB917529 CJX917528:CJX917529 CTT917528:CTT917529 DDP917528:DDP917529 DNL917528:DNL917529 DXH917528:DXH917529 EHD917528:EHD917529 EQZ917528:EQZ917529 FAV917528:FAV917529 FKR917528:FKR917529 FUN917528:FUN917529 GEJ917528:GEJ917529 GOF917528:GOF917529 GYB917528:GYB917529 HHX917528:HHX917529 HRT917528:HRT917529 IBP917528:IBP917529 ILL917528:ILL917529 IVH917528:IVH917529 JFD917528:JFD917529 JOZ917528:JOZ917529 JYV917528:JYV917529 KIR917528:KIR917529 KSN917528:KSN917529 LCJ917528:LCJ917529 LMF917528:LMF917529 LWB917528:LWB917529 MFX917528:MFX917529 MPT917528:MPT917529 MZP917528:MZP917529 NJL917528:NJL917529 NTH917528:NTH917529 ODD917528:ODD917529 OMZ917528:OMZ917529 OWV917528:OWV917529 PGR917528:PGR917529 PQN917528:PQN917529 QAJ917528:QAJ917529 QKF917528:QKF917529 QUB917528:QUB917529 RDX917528:RDX917529 RNT917528:RNT917529 RXP917528:RXP917529 SHL917528:SHL917529 SRH917528:SRH917529 TBD917528:TBD917529 TKZ917528:TKZ917529 TUV917528:TUV917529 UER917528:UER917529 UON917528:UON917529 UYJ917528:UYJ917529 VIF917528:VIF917529 VSB917528:VSB917529 WBX917528:WBX917529 WLT917528:WLT917529 WVP917528:WVP917529 H983064:H983065 JD983064:JD983065 SZ983064:SZ983065 ACV983064:ACV983065 AMR983064:AMR983065 AWN983064:AWN983065 BGJ983064:BGJ983065 BQF983064:BQF983065 CAB983064:CAB983065 CJX983064:CJX983065 CTT983064:CTT983065 DDP983064:DDP983065 DNL983064:DNL983065 DXH983064:DXH983065 EHD983064:EHD983065 EQZ983064:EQZ983065 FAV983064:FAV983065 FKR983064:FKR983065 FUN983064:FUN983065 GEJ983064:GEJ983065 GOF983064:GOF983065 GYB983064:GYB983065 HHX983064:HHX983065 HRT983064:HRT983065 IBP983064:IBP983065 ILL983064:ILL983065 IVH983064:IVH983065 JFD983064:JFD983065 JOZ983064:JOZ983065 JYV983064:JYV983065 KIR983064:KIR983065 KSN983064:KSN983065 LCJ983064:LCJ983065 LMF983064:LMF983065 LWB983064:LWB983065 MFX983064:MFX983065 MPT983064:MPT983065 MZP983064:MZP983065 NJL983064:NJL983065 NTH983064:NTH983065 ODD983064:ODD983065 OMZ983064:OMZ983065 OWV983064:OWV983065 PGR983064:PGR983065 PQN983064:PQN983065 QAJ983064:QAJ983065 QKF983064:QKF983065 QUB983064:QUB983065 RDX983064:RDX983065 RNT983064:RNT983065 RXP983064:RXP983065 SHL983064:SHL983065 SRH983064:SRH983065 TBD983064:TBD983065 TKZ983064:TKZ983065 TUV983064:TUV983065 UER983064:UER983065 UON983064:UON983065 UYJ983064:UYJ983065 VIF983064:VIF983065 VSB983064:VSB983065 WBX983064:WBX983065 WLT983064:WLT983065 WVP983064:WVP983065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J27 JF27 TB27 ACX27 AMT27 AWP27 BGL27 BQH27 CAD27 CJZ27 CTV27 DDR27 DNN27 DXJ27 EHF27 ERB27 FAX27 FKT27 FUP27 GEL27 GOH27 GYD27 HHZ27 HRV27 IBR27 ILN27 IVJ27 JFF27 JPB27 JYX27 KIT27 KSP27 LCL27 LMH27 LWD27 MFZ27 MPV27 MZR27 NJN27 NTJ27 ODF27 ONB27 OWX27 PGT27 PQP27 QAL27 QKH27 QUD27 RDZ27 RNV27 RXR27 SHN27 SRJ27 TBF27 TLB27 TUX27 UET27 UOP27 UYL27 VIH27 VSD27 WBZ27 WLV27 WVR27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9"/>
  <sheetViews>
    <sheetView view="pageBreakPreview" topLeftCell="A35" zoomScaleNormal="100" zoomScaleSheetLayoutView="100" workbookViewId="0">
      <selection activeCell="L43" sqref="L43"/>
    </sheetView>
  </sheetViews>
  <sheetFormatPr defaultRowHeight="15.75"/>
  <cols>
    <col min="1" max="1" width="3.625" style="34" customWidth="1"/>
    <col min="2" max="2" width="4.6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7" width="3.625" style="34" customWidth="1"/>
    <col min="258" max="258" width="4.6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3" width="3.625" style="34" customWidth="1"/>
    <col min="514" max="514" width="4.6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69" width="3.625" style="34" customWidth="1"/>
    <col min="770" max="770" width="4.6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5" width="3.625" style="34" customWidth="1"/>
    <col min="1026" max="1026" width="4.6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1" width="3.625" style="34" customWidth="1"/>
    <col min="1282" max="1282" width="4.6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7" width="3.625" style="34" customWidth="1"/>
    <col min="1538" max="1538" width="4.6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3" width="3.625" style="34" customWidth="1"/>
    <col min="1794" max="1794" width="4.6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49" width="3.625" style="34" customWidth="1"/>
    <col min="2050" max="2050" width="4.6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5" width="3.625" style="34" customWidth="1"/>
    <col min="2306" max="2306" width="4.6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1" width="3.625" style="34" customWidth="1"/>
    <col min="2562" max="2562" width="4.6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7" width="3.625" style="34" customWidth="1"/>
    <col min="2818" max="2818" width="4.6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3" width="3.625" style="34" customWidth="1"/>
    <col min="3074" max="3074" width="4.6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29" width="3.625" style="34" customWidth="1"/>
    <col min="3330" max="3330" width="4.6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5" width="3.625" style="34" customWidth="1"/>
    <col min="3586" max="3586" width="4.6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1" width="3.625" style="34" customWidth="1"/>
    <col min="3842" max="3842" width="4.6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7" width="3.625" style="34" customWidth="1"/>
    <col min="4098" max="4098" width="4.6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3" width="3.625" style="34" customWidth="1"/>
    <col min="4354" max="4354" width="4.6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09" width="3.625" style="34" customWidth="1"/>
    <col min="4610" max="4610" width="4.6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5" width="3.625" style="34" customWidth="1"/>
    <col min="4866" max="4866" width="4.6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1" width="3.625" style="34" customWidth="1"/>
    <col min="5122" max="5122" width="4.6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7" width="3.625" style="34" customWidth="1"/>
    <col min="5378" max="5378" width="4.6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3" width="3.625" style="34" customWidth="1"/>
    <col min="5634" max="5634" width="4.6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89" width="3.625" style="34" customWidth="1"/>
    <col min="5890" max="5890" width="4.6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5" width="3.625" style="34" customWidth="1"/>
    <col min="6146" max="6146" width="4.6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1" width="3.625" style="34" customWidth="1"/>
    <col min="6402" max="6402" width="4.6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7" width="3.625" style="34" customWidth="1"/>
    <col min="6658" max="6658" width="4.6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3" width="3.625" style="34" customWidth="1"/>
    <col min="6914" max="6914" width="4.6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69" width="3.625" style="34" customWidth="1"/>
    <col min="7170" max="7170" width="4.6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5" width="3.625" style="34" customWidth="1"/>
    <col min="7426" max="7426" width="4.6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1" width="3.625" style="34" customWidth="1"/>
    <col min="7682" max="7682" width="4.6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7" width="3.625" style="34" customWidth="1"/>
    <col min="7938" max="7938" width="4.6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3" width="3.625" style="34" customWidth="1"/>
    <col min="8194" max="8194" width="4.6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49" width="3.625" style="34" customWidth="1"/>
    <col min="8450" max="8450" width="4.6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5" width="3.625" style="34" customWidth="1"/>
    <col min="8706" max="8706" width="4.6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1" width="3.625" style="34" customWidth="1"/>
    <col min="8962" max="8962" width="4.6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7" width="3.625" style="34" customWidth="1"/>
    <col min="9218" max="9218" width="4.6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3" width="3.625" style="34" customWidth="1"/>
    <col min="9474" max="9474" width="4.6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29" width="3.625" style="34" customWidth="1"/>
    <col min="9730" max="9730" width="4.6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5" width="3.625" style="34" customWidth="1"/>
    <col min="9986" max="9986" width="4.6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1" width="3.625" style="34" customWidth="1"/>
    <col min="10242" max="10242" width="4.6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7" width="3.625" style="34" customWidth="1"/>
    <col min="10498" max="10498" width="4.6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3" width="3.625" style="34" customWidth="1"/>
    <col min="10754" max="10754" width="4.6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09" width="3.625" style="34" customWidth="1"/>
    <col min="11010" max="11010" width="4.6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5" width="3.625" style="34" customWidth="1"/>
    <col min="11266" max="11266" width="4.6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1" width="3.625" style="34" customWidth="1"/>
    <col min="11522" max="11522" width="4.6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7" width="3.625" style="34" customWidth="1"/>
    <col min="11778" max="11778" width="4.6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3" width="3.625" style="34" customWidth="1"/>
    <col min="12034" max="12034" width="4.6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89" width="3.625" style="34" customWidth="1"/>
    <col min="12290" max="12290" width="4.6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5" width="3.625" style="34" customWidth="1"/>
    <col min="12546" max="12546" width="4.6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1" width="3.625" style="34" customWidth="1"/>
    <col min="12802" max="12802" width="4.6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7" width="3.625" style="34" customWidth="1"/>
    <col min="13058" max="13058" width="4.6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3" width="3.625" style="34" customWidth="1"/>
    <col min="13314" max="13314" width="4.6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69" width="3.625" style="34" customWidth="1"/>
    <col min="13570" max="13570" width="4.6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5" width="3.625" style="34" customWidth="1"/>
    <col min="13826" max="13826" width="4.6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1" width="3.625" style="34" customWidth="1"/>
    <col min="14082" max="14082" width="4.6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7" width="3.625" style="34" customWidth="1"/>
    <col min="14338" max="14338" width="4.6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3" width="3.625" style="34" customWidth="1"/>
    <col min="14594" max="14594" width="4.6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49" width="3.625" style="34" customWidth="1"/>
    <col min="14850" max="14850" width="4.6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5" width="3.625" style="34" customWidth="1"/>
    <col min="15106" max="15106" width="4.6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1" width="3.625" style="34" customWidth="1"/>
    <col min="15362" max="15362" width="4.6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7" width="3.625" style="34" customWidth="1"/>
    <col min="15618" max="15618" width="4.6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3" width="3.625" style="34" customWidth="1"/>
    <col min="15874" max="15874" width="4.6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29" width="3.625" style="34" customWidth="1"/>
    <col min="16130" max="16130" width="4.6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1.75" customHeight="1">
      <c r="A1" s="63" t="s">
        <v>445</v>
      </c>
      <c r="H1" s="34" t="s">
        <v>314</v>
      </c>
    </row>
    <row r="2" spans="1:8" ht="24" customHeight="1">
      <c r="A2" s="63"/>
      <c r="G2" s="25" t="s">
        <v>0</v>
      </c>
      <c r="H2" s="24" t="e">
        <f>#REF!</f>
        <v>#REF!</v>
      </c>
    </row>
    <row r="3" spans="1:8" ht="9.9499999999999993" customHeight="1"/>
    <row r="4" spans="1:8" ht="24.95" customHeight="1">
      <c r="A4" s="202" t="s">
        <v>315</v>
      </c>
      <c r="B4" s="202"/>
      <c r="C4" s="202"/>
      <c r="D4" s="202"/>
      <c r="E4" s="202"/>
      <c r="F4" s="202"/>
      <c r="G4" s="202"/>
      <c r="H4" s="202"/>
    </row>
    <row r="5" spans="1:8" ht="13.7" customHeight="1">
      <c r="A5" s="64"/>
      <c r="B5" s="64"/>
      <c r="C5" s="64"/>
      <c r="D5" s="64"/>
      <c r="E5" s="64"/>
      <c r="F5" s="64"/>
      <c r="G5" s="203" t="s">
        <v>437</v>
      </c>
      <c r="H5" s="203"/>
    </row>
    <row r="6" spans="1:8" ht="30" customHeight="1">
      <c r="A6" s="199" t="s">
        <v>316</v>
      </c>
      <c r="B6" s="200"/>
      <c r="C6" s="201"/>
      <c r="D6" s="173" t="e">
        <f>#REF!</f>
        <v>#REF!</v>
      </c>
      <c r="E6" s="174"/>
      <c r="F6" s="174"/>
      <c r="G6" s="174"/>
      <c r="H6" s="175"/>
    </row>
    <row r="7" spans="1:8" ht="30" customHeight="1">
      <c r="A7" s="199" t="s">
        <v>317</v>
      </c>
      <c r="B7" s="200"/>
      <c r="C7" s="201"/>
      <c r="D7" s="127" t="e">
        <f>#REF!</f>
        <v>#REF!</v>
      </c>
      <c r="E7" s="174" t="e">
        <f>#REF!</f>
        <v>#REF!</v>
      </c>
      <c r="F7" s="174"/>
      <c r="G7" s="174"/>
      <c r="H7" s="51"/>
    </row>
    <row r="8" spans="1:8" ht="30" customHeight="1">
      <c r="A8" s="199" t="s">
        <v>22</v>
      </c>
      <c r="B8" s="200"/>
      <c r="C8" s="201"/>
      <c r="D8" s="176" t="e">
        <f>#REF!</f>
        <v>#REF!</v>
      </c>
      <c r="E8" s="177"/>
      <c r="F8" s="177"/>
      <c r="G8" s="177"/>
      <c r="H8" s="178"/>
    </row>
    <row r="9" spans="1:8" ht="30" customHeight="1">
      <c r="A9" s="199" t="s">
        <v>318</v>
      </c>
      <c r="B9" s="200"/>
      <c r="C9" s="201"/>
      <c r="D9" s="173" t="e">
        <f>#REF!</f>
        <v>#REF!</v>
      </c>
      <c r="E9" s="174"/>
      <c r="F9" s="174"/>
      <c r="G9" s="174"/>
      <c r="H9" s="175"/>
    </row>
    <row r="10" spans="1:8" ht="30" customHeight="1">
      <c r="A10" s="209" t="s">
        <v>319</v>
      </c>
      <c r="B10" s="210"/>
      <c r="C10" s="211"/>
      <c r="D10" s="65" t="e">
        <f>#REF!</f>
        <v>#REF!</v>
      </c>
      <c r="E10" s="66"/>
      <c r="F10" s="66"/>
      <c r="G10" s="66"/>
      <c r="H10" s="67"/>
    </row>
    <row r="11" spans="1:8" ht="30" customHeight="1">
      <c r="A11" s="199" t="s">
        <v>320</v>
      </c>
      <c r="B11" s="200"/>
      <c r="C11" s="201"/>
      <c r="D11" s="65" t="e">
        <f>#REF!</f>
        <v>#REF!</v>
      </c>
      <c r="E11" s="66"/>
      <c r="F11" s="66"/>
      <c r="G11" s="66"/>
      <c r="H11" s="67"/>
    </row>
    <row r="12" spans="1:8" ht="12.95" customHeight="1">
      <c r="D12" s="68"/>
      <c r="E12" s="68"/>
      <c r="F12" s="68"/>
      <c r="G12" s="69"/>
      <c r="H12" s="69"/>
    </row>
    <row r="13" spans="1:8" ht="30" customHeight="1">
      <c r="A13" s="70" t="s">
        <v>321</v>
      </c>
    </row>
    <row r="14" spans="1:8" ht="27.75" customHeight="1">
      <c r="A14" s="71" t="s">
        <v>1</v>
      </c>
      <c r="B14" s="212" t="s">
        <v>322</v>
      </c>
      <c r="C14" s="213"/>
      <c r="D14" s="128" t="s">
        <v>323</v>
      </c>
      <c r="E14" s="204" t="s">
        <v>324</v>
      </c>
      <c r="F14" s="205"/>
      <c r="G14" s="206"/>
      <c r="H14" s="72" t="s">
        <v>325</v>
      </c>
    </row>
    <row r="15" spans="1:8" ht="27.75" customHeight="1">
      <c r="A15" s="214" t="s">
        <v>326</v>
      </c>
      <c r="B15" s="25" t="s">
        <v>327</v>
      </c>
      <c r="C15" s="51" t="s">
        <v>328</v>
      </c>
      <c r="D15" s="73" t="s">
        <v>446</v>
      </c>
      <c r="E15" s="74"/>
      <c r="F15" s="75"/>
      <c r="G15" s="76">
        <v>60000</v>
      </c>
      <c r="H15" s="24"/>
    </row>
    <row r="16" spans="1:8" ht="27.75" customHeight="1">
      <c r="A16" s="207"/>
      <c r="B16" s="25" t="s">
        <v>329</v>
      </c>
      <c r="C16" s="51" t="s">
        <v>330</v>
      </c>
      <c r="D16" s="77" t="s">
        <v>447</v>
      </c>
      <c r="E16" s="74"/>
      <c r="F16" s="75"/>
      <c r="G16" s="76">
        <v>60000</v>
      </c>
      <c r="H16" s="24"/>
    </row>
    <row r="17" spans="1:8" ht="27.75" customHeight="1">
      <c r="A17" s="207"/>
      <c r="B17" s="25" t="s">
        <v>331</v>
      </c>
      <c r="C17" s="51" t="s">
        <v>448</v>
      </c>
      <c r="D17" s="77" t="s">
        <v>449</v>
      </c>
      <c r="E17" s="74"/>
      <c r="F17" s="75"/>
      <c r="G17" s="76">
        <v>150000</v>
      </c>
      <c r="H17" s="24"/>
    </row>
    <row r="18" spans="1:8" ht="27.75" customHeight="1">
      <c r="A18" s="207"/>
      <c r="B18" s="25" t="s">
        <v>334</v>
      </c>
      <c r="C18" s="51" t="s">
        <v>450</v>
      </c>
      <c r="D18" s="77" t="s">
        <v>451</v>
      </c>
      <c r="E18" s="74"/>
      <c r="F18" s="75"/>
      <c r="G18" s="76">
        <v>156000</v>
      </c>
      <c r="H18" s="24"/>
    </row>
    <row r="19" spans="1:8" ht="27.75" customHeight="1">
      <c r="A19" s="207"/>
      <c r="B19" s="25" t="s">
        <v>337</v>
      </c>
      <c r="C19" s="51" t="s">
        <v>332</v>
      </c>
      <c r="D19" s="77" t="s">
        <v>333</v>
      </c>
      <c r="E19" s="74"/>
      <c r="F19" s="75"/>
      <c r="G19" s="76">
        <v>100000</v>
      </c>
      <c r="H19" s="24"/>
    </row>
    <row r="20" spans="1:8" ht="27.75" customHeight="1">
      <c r="A20" s="207"/>
      <c r="B20" s="25" t="s">
        <v>340</v>
      </c>
      <c r="C20" s="51" t="s">
        <v>335</v>
      </c>
      <c r="D20" s="73" t="s">
        <v>336</v>
      </c>
      <c r="E20" s="78" t="s">
        <v>133</v>
      </c>
      <c r="F20" s="79" t="str">
        <f>'山大様式4-6_治験薬管理費ポイント表－製販後臨床試験・医薬品'!$Q$15</f>
        <v/>
      </c>
      <c r="G20" s="80" t="e">
        <f>$F$20*1000</f>
        <v>#VALUE!</v>
      </c>
      <c r="H20" s="24"/>
    </row>
    <row r="21" spans="1:8" ht="27.75" customHeight="1">
      <c r="A21" s="207"/>
      <c r="B21" s="25" t="s">
        <v>345</v>
      </c>
      <c r="C21" s="51" t="s">
        <v>338</v>
      </c>
      <c r="D21" s="77" t="s">
        <v>339</v>
      </c>
      <c r="E21" s="74"/>
      <c r="F21" s="81"/>
      <c r="G21" s="76">
        <v>0</v>
      </c>
      <c r="H21" s="82"/>
    </row>
    <row r="22" spans="1:8" ht="27.75" customHeight="1">
      <c r="A22" s="207"/>
      <c r="B22" s="167" t="s">
        <v>438</v>
      </c>
      <c r="C22" s="216" t="s">
        <v>341</v>
      </c>
      <c r="D22" s="83" t="s">
        <v>342</v>
      </c>
      <c r="E22" s="74"/>
      <c r="F22" s="81"/>
      <c r="G22" s="76">
        <v>40000</v>
      </c>
      <c r="H22" s="82"/>
    </row>
    <row r="23" spans="1:8" ht="27.75" customHeight="1">
      <c r="A23" s="207"/>
      <c r="B23" s="215"/>
      <c r="C23" s="217"/>
      <c r="D23" s="84" t="s">
        <v>343</v>
      </c>
      <c r="E23" s="78" t="s">
        <v>344</v>
      </c>
      <c r="F23" s="85">
        <v>0</v>
      </c>
      <c r="G23" s="80">
        <f>$F$23*6000</f>
        <v>0</v>
      </c>
      <c r="H23" s="82"/>
    </row>
    <row r="24" spans="1:8" ht="27.75" customHeight="1">
      <c r="A24" s="207"/>
      <c r="B24" s="168"/>
      <c r="C24" s="218"/>
      <c r="D24" s="84" t="s">
        <v>464</v>
      </c>
      <c r="E24" s="118"/>
      <c r="F24" s="132"/>
      <c r="G24" s="133"/>
      <c r="H24" s="82"/>
    </row>
    <row r="25" spans="1:8" ht="27.75" customHeight="1">
      <c r="A25" s="207"/>
      <c r="B25" s="167" t="s">
        <v>452</v>
      </c>
      <c r="C25" s="219" t="s">
        <v>453</v>
      </c>
      <c r="D25" s="84" t="s">
        <v>454</v>
      </c>
      <c r="E25" s="118"/>
      <c r="F25" s="132"/>
      <c r="G25" s="133"/>
      <c r="H25" s="82"/>
    </row>
    <row r="26" spans="1:8" ht="27.75" customHeight="1">
      <c r="A26" s="207"/>
      <c r="B26" s="168"/>
      <c r="C26" s="220"/>
      <c r="D26" s="84" t="s">
        <v>455</v>
      </c>
      <c r="E26" s="118"/>
      <c r="F26" s="132"/>
      <c r="G26" s="133"/>
      <c r="H26" s="82"/>
    </row>
    <row r="27" spans="1:8" ht="27.75" customHeight="1">
      <c r="A27" s="207"/>
      <c r="B27" s="19" t="s">
        <v>456</v>
      </c>
      <c r="C27" s="51" t="s">
        <v>346</v>
      </c>
      <c r="D27" s="77" t="s">
        <v>457</v>
      </c>
      <c r="E27" s="74"/>
      <c r="F27" s="75"/>
      <c r="G27" s="129" t="e">
        <f>SUM(G15:G26)*0.2</f>
        <v>#VALUE!</v>
      </c>
      <c r="H27" s="82"/>
    </row>
    <row r="28" spans="1:8" ht="33.75" customHeight="1">
      <c r="A28" s="207"/>
      <c r="B28" s="25" t="s">
        <v>458</v>
      </c>
      <c r="C28" s="130" t="s">
        <v>439</v>
      </c>
      <c r="D28" s="84" t="s">
        <v>440</v>
      </c>
      <c r="E28" s="74"/>
      <c r="F28" s="75"/>
      <c r="G28" s="76"/>
      <c r="H28" s="131" t="s">
        <v>441</v>
      </c>
    </row>
    <row r="29" spans="1:8" ht="27.75" customHeight="1">
      <c r="A29" s="208"/>
      <c r="B29" s="86" t="s">
        <v>347</v>
      </c>
      <c r="C29" s="87" t="s">
        <v>348</v>
      </c>
      <c r="D29" s="77" t="s">
        <v>459</v>
      </c>
      <c r="E29" s="74"/>
      <c r="F29" s="75"/>
      <c r="G29" s="76" t="e">
        <f>SUM(G15:G28)</f>
        <v>#VALUE!</v>
      </c>
      <c r="H29" s="24"/>
    </row>
    <row r="30" spans="1:8" ht="27.75" customHeight="1">
      <c r="A30" s="88" t="s">
        <v>349</v>
      </c>
      <c r="B30" s="86" t="s">
        <v>350</v>
      </c>
      <c r="C30" s="89" t="s">
        <v>349</v>
      </c>
      <c r="D30" s="77" t="s">
        <v>351</v>
      </c>
      <c r="E30" s="74"/>
      <c r="F30" s="75"/>
      <c r="G30" s="76" t="e">
        <f>ROUNDUP(G29*0.3,0)</f>
        <v>#VALUE!</v>
      </c>
      <c r="H30" s="90"/>
    </row>
    <row r="31" spans="1:8" ht="27.75" customHeight="1">
      <c r="A31" s="173" t="s">
        <v>352</v>
      </c>
      <c r="B31" s="174"/>
      <c r="C31" s="174"/>
      <c r="D31" s="62" t="s">
        <v>353</v>
      </c>
      <c r="E31" s="74"/>
      <c r="F31" s="75"/>
      <c r="G31" s="76" t="e">
        <f>G29+G30</f>
        <v>#VALUE!</v>
      </c>
      <c r="H31" s="24"/>
    </row>
    <row r="32" spans="1:8" ht="27.75" customHeight="1">
      <c r="A32" s="173" t="s">
        <v>354</v>
      </c>
      <c r="B32" s="174"/>
      <c r="C32" s="174"/>
      <c r="D32" s="91" t="s">
        <v>355</v>
      </c>
      <c r="E32" s="74"/>
      <c r="F32" s="75"/>
      <c r="G32" s="76" t="e">
        <f>ROUNDDOWN(G31*1.1,0)</f>
        <v>#VALUE!</v>
      </c>
      <c r="H32" s="24"/>
    </row>
    <row r="33" spans="1:8" ht="12.95" customHeight="1">
      <c r="D33" s="68"/>
      <c r="E33" s="68"/>
      <c r="F33" s="68"/>
      <c r="G33" s="69"/>
      <c r="H33" s="69"/>
    </row>
    <row r="34" spans="1:8" ht="30" customHeight="1">
      <c r="A34" s="70" t="s">
        <v>356</v>
      </c>
    </row>
    <row r="35" spans="1:8" ht="27.75" customHeight="1">
      <c r="A35" s="71" t="s">
        <v>1</v>
      </c>
      <c r="B35" s="212" t="s">
        <v>322</v>
      </c>
      <c r="C35" s="213"/>
      <c r="D35" s="128" t="s">
        <v>323</v>
      </c>
      <c r="E35" s="204" t="s">
        <v>324</v>
      </c>
      <c r="F35" s="205"/>
      <c r="G35" s="206"/>
      <c r="H35" s="72" t="s">
        <v>325</v>
      </c>
    </row>
    <row r="36" spans="1:8" ht="27.75" customHeight="1">
      <c r="A36" s="207" t="s">
        <v>326</v>
      </c>
      <c r="B36" s="25" t="s">
        <v>327</v>
      </c>
      <c r="C36" s="51" t="s">
        <v>330</v>
      </c>
      <c r="D36" s="77" t="s">
        <v>447</v>
      </c>
      <c r="E36" s="74"/>
      <c r="F36" s="75"/>
      <c r="G36" s="76">
        <v>60000</v>
      </c>
      <c r="H36" s="24"/>
    </row>
    <row r="37" spans="1:8" ht="27.75" customHeight="1">
      <c r="A37" s="207"/>
      <c r="B37" s="25" t="s">
        <v>329</v>
      </c>
      <c r="C37" s="51" t="s">
        <v>460</v>
      </c>
      <c r="D37" s="77" t="s">
        <v>461</v>
      </c>
      <c r="E37" s="74"/>
      <c r="F37" s="75"/>
      <c r="G37" s="76">
        <v>60000</v>
      </c>
      <c r="H37" s="24"/>
    </row>
    <row r="38" spans="1:8" ht="27.75" customHeight="1">
      <c r="A38" s="207"/>
      <c r="B38" s="25" t="s">
        <v>331</v>
      </c>
      <c r="C38" s="51" t="s">
        <v>462</v>
      </c>
      <c r="D38" s="77" t="s">
        <v>451</v>
      </c>
      <c r="E38" s="74"/>
      <c r="F38" s="75"/>
      <c r="G38" s="76">
        <v>156000</v>
      </c>
      <c r="H38" s="24"/>
    </row>
    <row r="39" spans="1:8" ht="27.75" customHeight="1">
      <c r="A39" s="207"/>
      <c r="B39" s="25" t="s">
        <v>334</v>
      </c>
      <c r="C39" s="51" t="s">
        <v>332</v>
      </c>
      <c r="D39" s="77" t="s">
        <v>333</v>
      </c>
      <c r="E39" s="74"/>
      <c r="F39" s="75"/>
      <c r="G39" s="76">
        <v>100000</v>
      </c>
      <c r="H39" s="24"/>
    </row>
    <row r="40" spans="1:8" ht="27.75" customHeight="1">
      <c r="A40" s="207"/>
      <c r="B40" s="25" t="s">
        <v>337</v>
      </c>
      <c r="C40" s="51" t="s">
        <v>335</v>
      </c>
      <c r="D40" s="73" t="s">
        <v>336</v>
      </c>
      <c r="E40" s="78" t="s">
        <v>133</v>
      </c>
      <c r="F40" s="79" t="str">
        <f>'山大様式4-6_治験薬管理費ポイント表－製販後臨床試験・医薬品'!$Q$15</f>
        <v/>
      </c>
      <c r="G40" s="80" t="e">
        <f>$F$20*1000</f>
        <v>#VALUE!</v>
      </c>
      <c r="H40" s="24"/>
    </row>
    <row r="41" spans="1:8" ht="27.75" customHeight="1">
      <c r="A41" s="207"/>
      <c r="B41" s="25" t="s">
        <v>340</v>
      </c>
      <c r="C41" s="51" t="s">
        <v>338</v>
      </c>
      <c r="D41" s="77" t="s">
        <v>339</v>
      </c>
      <c r="E41" s="74"/>
      <c r="F41" s="75"/>
      <c r="G41" s="76">
        <v>0</v>
      </c>
      <c r="H41" s="82"/>
    </row>
    <row r="42" spans="1:8" ht="27.75" customHeight="1">
      <c r="A42" s="207"/>
      <c r="B42" s="167" t="s">
        <v>345</v>
      </c>
      <c r="C42" s="216" t="s">
        <v>341</v>
      </c>
      <c r="D42" s="83" t="s">
        <v>342</v>
      </c>
      <c r="E42" s="74"/>
      <c r="F42" s="75"/>
      <c r="G42" s="76">
        <v>40000</v>
      </c>
      <c r="H42" s="82"/>
    </row>
    <row r="43" spans="1:8" ht="27.75" customHeight="1">
      <c r="A43" s="207"/>
      <c r="B43" s="168"/>
      <c r="C43" s="218"/>
      <c r="D43" s="83" t="s">
        <v>464</v>
      </c>
      <c r="E43" s="74"/>
      <c r="F43" s="75"/>
      <c r="G43" s="76"/>
      <c r="H43" s="82"/>
    </row>
    <row r="44" spans="1:8" ht="27.75" customHeight="1">
      <c r="A44" s="207"/>
      <c r="B44" s="25" t="s">
        <v>438</v>
      </c>
      <c r="C44" s="51" t="s">
        <v>346</v>
      </c>
      <c r="D44" s="77" t="s">
        <v>463</v>
      </c>
      <c r="E44" s="74"/>
      <c r="F44" s="75"/>
      <c r="G44" s="76" t="e">
        <f>SUM(G36:G43)*0.2</f>
        <v>#VALUE!</v>
      </c>
      <c r="H44" s="82"/>
    </row>
    <row r="45" spans="1:8" ht="27.75" customHeight="1">
      <c r="A45" s="208"/>
      <c r="B45" s="86" t="s">
        <v>347</v>
      </c>
      <c r="C45" s="87" t="s">
        <v>348</v>
      </c>
      <c r="D45" s="77" t="s">
        <v>442</v>
      </c>
      <c r="E45" s="74"/>
      <c r="F45" s="75"/>
      <c r="G45" s="76" t="e">
        <f>SUM(G36:G44)</f>
        <v>#VALUE!</v>
      </c>
      <c r="H45" s="24"/>
    </row>
    <row r="46" spans="1:8" ht="27.75" customHeight="1">
      <c r="A46" s="88" t="s">
        <v>349</v>
      </c>
      <c r="B46" s="86" t="s">
        <v>350</v>
      </c>
      <c r="C46" s="89" t="s">
        <v>349</v>
      </c>
      <c r="D46" s="77" t="s">
        <v>351</v>
      </c>
      <c r="E46" s="74"/>
      <c r="F46" s="75"/>
      <c r="G46" s="76" t="e">
        <f>ROUNDUP(G45*0.3,0)</f>
        <v>#VALUE!</v>
      </c>
      <c r="H46" s="90"/>
    </row>
    <row r="47" spans="1:8" ht="27.75" customHeight="1">
      <c r="A47" s="173" t="s">
        <v>352</v>
      </c>
      <c r="B47" s="174"/>
      <c r="C47" s="174"/>
      <c r="D47" s="62" t="s">
        <v>353</v>
      </c>
      <c r="E47" s="74"/>
      <c r="F47" s="75"/>
      <c r="G47" s="76" t="e">
        <f>SUM(G45:G46)</f>
        <v>#VALUE!</v>
      </c>
      <c r="H47" s="24"/>
    </row>
    <row r="48" spans="1:8" ht="27.75" customHeight="1">
      <c r="A48" s="173" t="s">
        <v>354</v>
      </c>
      <c r="B48" s="174"/>
      <c r="C48" s="174"/>
      <c r="D48" s="91" t="s">
        <v>360</v>
      </c>
      <c r="E48" s="74"/>
      <c r="F48" s="75"/>
      <c r="G48" s="76" t="e">
        <f>ROUNDDOWN(G47*1.1,0)</f>
        <v>#VALUE!</v>
      </c>
      <c r="H48" s="24"/>
    </row>
    <row r="49" spans="1:1">
      <c r="A49" s="34" t="s">
        <v>361</v>
      </c>
    </row>
  </sheetData>
  <mergeCells count="28">
    <mergeCell ref="A48:C48"/>
    <mergeCell ref="A47:C47"/>
    <mergeCell ref="A31:C31"/>
    <mergeCell ref="A15:A29"/>
    <mergeCell ref="A32:C32"/>
    <mergeCell ref="B35:C35"/>
    <mergeCell ref="B22:B24"/>
    <mergeCell ref="C22:C24"/>
    <mergeCell ref="B25:B26"/>
    <mergeCell ref="C25:C26"/>
    <mergeCell ref="B42:B43"/>
    <mergeCell ref="C42:C43"/>
    <mergeCell ref="E35:G35"/>
    <mergeCell ref="A36:A45"/>
    <mergeCell ref="A9:C9"/>
    <mergeCell ref="D9:H9"/>
    <mergeCell ref="A10:C10"/>
    <mergeCell ref="A11:C11"/>
    <mergeCell ref="B14:C14"/>
    <mergeCell ref="E14:G14"/>
    <mergeCell ref="A8:C8"/>
    <mergeCell ref="D8:H8"/>
    <mergeCell ref="A4:H4"/>
    <mergeCell ref="A6:C6"/>
    <mergeCell ref="D6:H6"/>
    <mergeCell ref="A7:C7"/>
    <mergeCell ref="E7:G7"/>
    <mergeCell ref="G5:H5"/>
  </mergeCells>
  <phoneticPr fontId="3"/>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
  <sheetViews>
    <sheetView tabSelected="1" view="pageBreakPreview" topLeftCell="A40" zoomScaleNormal="100" zoomScaleSheetLayoutView="100" workbookViewId="0">
      <selection activeCell="D53" sqref="D53"/>
    </sheetView>
  </sheetViews>
  <sheetFormatPr defaultRowHeight="15.75"/>
  <cols>
    <col min="1" max="2" width="3.125" style="34" customWidth="1"/>
    <col min="3" max="3" width="17.5" style="34" customWidth="1"/>
    <col min="4" max="4" width="43.75" style="34" customWidth="1"/>
    <col min="5" max="6" width="3.75" style="34" customWidth="1"/>
    <col min="7" max="7" width="13.75" style="34" customWidth="1"/>
    <col min="8" max="8" width="18.75" style="34" customWidth="1"/>
    <col min="9" max="256" width="9" style="34"/>
    <col min="257" max="258" width="3.125" style="34" customWidth="1"/>
    <col min="259" max="259" width="17.5" style="34" customWidth="1"/>
    <col min="260" max="260" width="43.75" style="34" customWidth="1"/>
    <col min="261" max="262" width="3.75" style="34" customWidth="1"/>
    <col min="263" max="263" width="13.75" style="34" customWidth="1"/>
    <col min="264" max="264" width="18.75" style="34" customWidth="1"/>
    <col min="265" max="512" width="9" style="34"/>
    <col min="513" max="514" width="3.125" style="34" customWidth="1"/>
    <col min="515" max="515" width="17.5" style="34" customWidth="1"/>
    <col min="516" max="516" width="43.75" style="34" customWidth="1"/>
    <col min="517" max="518" width="3.75" style="34" customWidth="1"/>
    <col min="519" max="519" width="13.75" style="34" customWidth="1"/>
    <col min="520" max="520" width="18.75" style="34" customWidth="1"/>
    <col min="521" max="768" width="9" style="34"/>
    <col min="769" max="770" width="3.125" style="34" customWidth="1"/>
    <col min="771" max="771" width="17.5" style="34" customWidth="1"/>
    <col min="772" max="772" width="43.75" style="34" customWidth="1"/>
    <col min="773" max="774" width="3.75" style="34" customWidth="1"/>
    <col min="775" max="775" width="13.75" style="34" customWidth="1"/>
    <col min="776" max="776" width="18.75" style="34" customWidth="1"/>
    <col min="777" max="1024" width="9" style="34"/>
    <col min="1025" max="1026" width="3.125" style="34" customWidth="1"/>
    <col min="1027" max="1027" width="17.5" style="34" customWidth="1"/>
    <col min="1028" max="1028" width="43.75" style="34" customWidth="1"/>
    <col min="1029" max="1030" width="3.75" style="34" customWidth="1"/>
    <col min="1031" max="1031" width="13.75" style="34" customWidth="1"/>
    <col min="1032" max="1032" width="18.75" style="34" customWidth="1"/>
    <col min="1033" max="1280" width="9" style="34"/>
    <col min="1281" max="1282" width="3.125" style="34" customWidth="1"/>
    <col min="1283" max="1283" width="17.5" style="34" customWidth="1"/>
    <col min="1284" max="1284" width="43.75" style="34" customWidth="1"/>
    <col min="1285" max="1286" width="3.75" style="34" customWidth="1"/>
    <col min="1287" max="1287" width="13.75" style="34" customWidth="1"/>
    <col min="1288" max="1288" width="18.75" style="34" customWidth="1"/>
    <col min="1289" max="1536" width="9" style="34"/>
    <col min="1537" max="1538" width="3.125" style="34" customWidth="1"/>
    <col min="1539" max="1539" width="17.5" style="34" customWidth="1"/>
    <col min="1540" max="1540" width="43.75" style="34" customWidth="1"/>
    <col min="1541" max="1542" width="3.75" style="34" customWidth="1"/>
    <col min="1543" max="1543" width="13.75" style="34" customWidth="1"/>
    <col min="1544" max="1544" width="18.75" style="34" customWidth="1"/>
    <col min="1545" max="1792" width="9" style="34"/>
    <col min="1793" max="1794" width="3.125" style="34" customWidth="1"/>
    <col min="1795" max="1795" width="17.5" style="34" customWidth="1"/>
    <col min="1796" max="1796" width="43.75" style="34" customWidth="1"/>
    <col min="1797" max="1798" width="3.75" style="34" customWidth="1"/>
    <col min="1799" max="1799" width="13.75" style="34" customWidth="1"/>
    <col min="1800" max="1800" width="18.75" style="34" customWidth="1"/>
    <col min="1801" max="2048" width="9" style="34"/>
    <col min="2049" max="2050" width="3.125" style="34" customWidth="1"/>
    <col min="2051" max="2051" width="17.5" style="34" customWidth="1"/>
    <col min="2052" max="2052" width="43.75" style="34" customWidth="1"/>
    <col min="2053" max="2054" width="3.75" style="34" customWidth="1"/>
    <col min="2055" max="2055" width="13.75" style="34" customWidth="1"/>
    <col min="2056" max="2056" width="18.75" style="34" customWidth="1"/>
    <col min="2057" max="2304" width="9" style="34"/>
    <col min="2305" max="2306" width="3.125" style="34" customWidth="1"/>
    <col min="2307" max="2307" width="17.5" style="34" customWidth="1"/>
    <col min="2308" max="2308" width="43.75" style="34" customWidth="1"/>
    <col min="2309" max="2310" width="3.75" style="34" customWidth="1"/>
    <col min="2311" max="2311" width="13.75" style="34" customWidth="1"/>
    <col min="2312" max="2312" width="18.75" style="34" customWidth="1"/>
    <col min="2313" max="2560" width="9" style="34"/>
    <col min="2561" max="2562" width="3.125" style="34" customWidth="1"/>
    <col min="2563" max="2563" width="17.5" style="34" customWidth="1"/>
    <col min="2564" max="2564" width="43.75" style="34" customWidth="1"/>
    <col min="2565" max="2566" width="3.75" style="34" customWidth="1"/>
    <col min="2567" max="2567" width="13.75" style="34" customWidth="1"/>
    <col min="2568" max="2568" width="18.75" style="34" customWidth="1"/>
    <col min="2569" max="2816" width="9" style="34"/>
    <col min="2817" max="2818" width="3.125" style="34" customWidth="1"/>
    <col min="2819" max="2819" width="17.5" style="34" customWidth="1"/>
    <col min="2820" max="2820" width="43.75" style="34" customWidth="1"/>
    <col min="2821" max="2822" width="3.75" style="34" customWidth="1"/>
    <col min="2823" max="2823" width="13.75" style="34" customWidth="1"/>
    <col min="2824" max="2824" width="18.75" style="34" customWidth="1"/>
    <col min="2825" max="3072" width="9" style="34"/>
    <col min="3073" max="3074" width="3.125" style="34" customWidth="1"/>
    <col min="3075" max="3075" width="17.5" style="34" customWidth="1"/>
    <col min="3076" max="3076" width="43.75" style="34" customWidth="1"/>
    <col min="3077" max="3078" width="3.75" style="34" customWidth="1"/>
    <col min="3079" max="3079" width="13.75" style="34" customWidth="1"/>
    <col min="3080" max="3080" width="18.75" style="34" customWidth="1"/>
    <col min="3081" max="3328" width="9" style="34"/>
    <col min="3329" max="3330" width="3.125" style="34" customWidth="1"/>
    <col min="3331" max="3331" width="17.5" style="34" customWidth="1"/>
    <col min="3332" max="3332" width="43.75" style="34" customWidth="1"/>
    <col min="3333" max="3334" width="3.75" style="34" customWidth="1"/>
    <col min="3335" max="3335" width="13.75" style="34" customWidth="1"/>
    <col min="3336" max="3336" width="18.75" style="34" customWidth="1"/>
    <col min="3337" max="3584" width="9" style="34"/>
    <col min="3585" max="3586" width="3.125" style="34" customWidth="1"/>
    <col min="3587" max="3587" width="17.5" style="34" customWidth="1"/>
    <col min="3588" max="3588" width="43.75" style="34" customWidth="1"/>
    <col min="3589" max="3590" width="3.75" style="34" customWidth="1"/>
    <col min="3591" max="3591" width="13.75" style="34" customWidth="1"/>
    <col min="3592" max="3592" width="18.75" style="34" customWidth="1"/>
    <col min="3593" max="3840" width="9" style="34"/>
    <col min="3841" max="3842" width="3.125" style="34" customWidth="1"/>
    <col min="3843" max="3843" width="17.5" style="34" customWidth="1"/>
    <col min="3844" max="3844" width="43.75" style="34" customWidth="1"/>
    <col min="3845" max="3846" width="3.75" style="34" customWidth="1"/>
    <col min="3847" max="3847" width="13.75" style="34" customWidth="1"/>
    <col min="3848" max="3848" width="18.75" style="34" customWidth="1"/>
    <col min="3849" max="4096" width="9" style="34"/>
    <col min="4097" max="4098" width="3.125" style="34" customWidth="1"/>
    <col min="4099" max="4099" width="17.5" style="34" customWidth="1"/>
    <col min="4100" max="4100" width="43.75" style="34" customWidth="1"/>
    <col min="4101" max="4102" width="3.75" style="34" customWidth="1"/>
    <col min="4103" max="4103" width="13.75" style="34" customWidth="1"/>
    <col min="4104" max="4104" width="18.75" style="34" customWidth="1"/>
    <col min="4105" max="4352" width="9" style="34"/>
    <col min="4353" max="4354" width="3.125" style="34" customWidth="1"/>
    <col min="4355" max="4355" width="17.5" style="34" customWidth="1"/>
    <col min="4356" max="4356" width="43.75" style="34" customWidth="1"/>
    <col min="4357" max="4358" width="3.75" style="34" customWidth="1"/>
    <col min="4359" max="4359" width="13.75" style="34" customWidth="1"/>
    <col min="4360" max="4360" width="18.75" style="34" customWidth="1"/>
    <col min="4361" max="4608" width="9" style="34"/>
    <col min="4609" max="4610" width="3.125" style="34" customWidth="1"/>
    <col min="4611" max="4611" width="17.5" style="34" customWidth="1"/>
    <col min="4612" max="4612" width="43.75" style="34" customWidth="1"/>
    <col min="4613" max="4614" width="3.75" style="34" customWidth="1"/>
    <col min="4615" max="4615" width="13.75" style="34" customWidth="1"/>
    <col min="4616" max="4616" width="18.75" style="34" customWidth="1"/>
    <col min="4617" max="4864" width="9" style="34"/>
    <col min="4865" max="4866" width="3.125" style="34" customWidth="1"/>
    <col min="4867" max="4867" width="17.5" style="34" customWidth="1"/>
    <col min="4868" max="4868" width="43.75" style="34" customWidth="1"/>
    <col min="4869" max="4870" width="3.75" style="34" customWidth="1"/>
    <col min="4871" max="4871" width="13.75" style="34" customWidth="1"/>
    <col min="4872" max="4872" width="18.75" style="34" customWidth="1"/>
    <col min="4873" max="5120" width="9" style="34"/>
    <col min="5121" max="5122" width="3.125" style="34" customWidth="1"/>
    <col min="5123" max="5123" width="17.5" style="34" customWidth="1"/>
    <col min="5124" max="5124" width="43.75" style="34" customWidth="1"/>
    <col min="5125" max="5126" width="3.75" style="34" customWidth="1"/>
    <col min="5127" max="5127" width="13.75" style="34" customWidth="1"/>
    <col min="5128" max="5128" width="18.75" style="34" customWidth="1"/>
    <col min="5129" max="5376" width="9" style="34"/>
    <col min="5377" max="5378" width="3.125" style="34" customWidth="1"/>
    <col min="5379" max="5379" width="17.5" style="34" customWidth="1"/>
    <col min="5380" max="5380" width="43.75" style="34" customWidth="1"/>
    <col min="5381" max="5382" width="3.75" style="34" customWidth="1"/>
    <col min="5383" max="5383" width="13.75" style="34" customWidth="1"/>
    <col min="5384" max="5384" width="18.75" style="34" customWidth="1"/>
    <col min="5385" max="5632" width="9" style="34"/>
    <col min="5633" max="5634" width="3.125" style="34" customWidth="1"/>
    <col min="5635" max="5635" width="17.5" style="34" customWidth="1"/>
    <col min="5636" max="5636" width="43.75" style="34" customWidth="1"/>
    <col min="5637" max="5638" width="3.75" style="34" customWidth="1"/>
    <col min="5639" max="5639" width="13.75" style="34" customWidth="1"/>
    <col min="5640" max="5640" width="18.75" style="34" customWidth="1"/>
    <col min="5641" max="5888" width="9" style="34"/>
    <col min="5889" max="5890" width="3.125" style="34" customWidth="1"/>
    <col min="5891" max="5891" width="17.5" style="34" customWidth="1"/>
    <col min="5892" max="5892" width="43.75" style="34" customWidth="1"/>
    <col min="5893" max="5894" width="3.75" style="34" customWidth="1"/>
    <col min="5895" max="5895" width="13.75" style="34" customWidth="1"/>
    <col min="5896" max="5896" width="18.75" style="34" customWidth="1"/>
    <col min="5897" max="6144" width="9" style="34"/>
    <col min="6145" max="6146" width="3.125" style="34" customWidth="1"/>
    <col min="6147" max="6147" width="17.5" style="34" customWidth="1"/>
    <col min="6148" max="6148" width="43.75" style="34" customWidth="1"/>
    <col min="6149" max="6150" width="3.75" style="34" customWidth="1"/>
    <col min="6151" max="6151" width="13.75" style="34" customWidth="1"/>
    <col min="6152" max="6152" width="18.75" style="34" customWidth="1"/>
    <col min="6153" max="6400" width="9" style="34"/>
    <col min="6401" max="6402" width="3.125" style="34" customWidth="1"/>
    <col min="6403" max="6403" width="17.5" style="34" customWidth="1"/>
    <col min="6404" max="6404" width="43.75" style="34" customWidth="1"/>
    <col min="6405" max="6406" width="3.75" style="34" customWidth="1"/>
    <col min="6407" max="6407" width="13.75" style="34" customWidth="1"/>
    <col min="6408" max="6408" width="18.75" style="34" customWidth="1"/>
    <col min="6409" max="6656" width="9" style="34"/>
    <col min="6657" max="6658" width="3.125" style="34" customWidth="1"/>
    <col min="6659" max="6659" width="17.5" style="34" customWidth="1"/>
    <col min="6660" max="6660" width="43.75" style="34" customWidth="1"/>
    <col min="6661" max="6662" width="3.75" style="34" customWidth="1"/>
    <col min="6663" max="6663" width="13.75" style="34" customWidth="1"/>
    <col min="6664" max="6664" width="18.75" style="34" customWidth="1"/>
    <col min="6665" max="6912" width="9" style="34"/>
    <col min="6913" max="6914" width="3.125" style="34" customWidth="1"/>
    <col min="6915" max="6915" width="17.5" style="34" customWidth="1"/>
    <col min="6916" max="6916" width="43.75" style="34" customWidth="1"/>
    <col min="6917" max="6918" width="3.75" style="34" customWidth="1"/>
    <col min="6919" max="6919" width="13.75" style="34" customWidth="1"/>
    <col min="6920" max="6920" width="18.75" style="34" customWidth="1"/>
    <col min="6921" max="7168" width="9" style="34"/>
    <col min="7169" max="7170" width="3.125" style="34" customWidth="1"/>
    <col min="7171" max="7171" width="17.5" style="34" customWidth="1"/>
    <col min="7172" max="7172" width="43.75" style="34" customWidth="1"/>
    <col min="7173" max="7174" width="3.75" style="34" customWidth="1"/>
    <col min="7175" max="7175" width="13.75" style="34" customWidth="1"/>
    <col min="7176" max="7176" width="18.75" style="34" customWidth="1"/>
    <col min="7177" max="7424" width="9" style="34"/>
    <col min="7425" max="7426" width="3.125" style="34" customWidth="1"/>
    <col min="7427" max="7427" width="17.5" style="34" customWidth="1"/>
    <col min="7428" max="7428" width="43.75" style="34" customWidth="1"/>
    <col min="7429" max="7430" width="3.75" style="34" customWidth="1"/>
    <col min="7431" max="7431" width="13.75" style="34" customWidth="1"/>
    <col min="7432" max="7432" width="18.75" style="34" customWidth="1"/>
    <col min="7433" max="7680" width="9" style="34"/>
    <col min="7681" max="7682" width="3.125" style="34" customWidth="1"/>
    <col min="7683" max="7683" width="17.5" style="34" customWidth="1"/>
    <col min="7684" max="7684" width="43.75" style="34" customWidth="1"/>
    <col min="7685" max="7686" width="3.75" style="34" customWidth="1"/>
    <col min="7687" max="7687" width="13.75" style="34" customWidth="1"/>
    <col min="7688" max="7688" width="18.75" style="34" customWidth="1"/>
    <col min="7689" max="7936" width="9" style="34"/>
    <col min="7937" max="7938" width="3.125" style="34" customWidth="1"/>
    <col min="7939" max="7939" width="17.5" style="34" customWidth="1"/>
    <col min="7940" max="7940" width="43.75" style="34" customWidth="1"/>
    <col min="7941" max="7942" width="3.75" style="34" customWidth="1"/>
    <col min="7943" max="7943" width="13.75" style="34" customWidth="1"/>
    <col min="7944" max="7944" width="18.75" style="34" customWidth="1"/>
    <col min="7945" max="8192" width="9" style="34"/>
    <col min="8193" max="8194" width="3.125" style="34" customWidth="1"/>
    <col min="8195" max="8195" width="17.5" style="34" customWidth="1"/>
    <col min="8196" max="8196" width="43.75" style="34" customWidth="1"/>
    <col min="8197" max="8198" width="3.75" style="34" customWidth="1"/>
    <col min="8199" max="8199" width="13.75" style="34" customWidth="1"/>
    <col min="8200" max="8200" width="18.75" style="34" customWidth="1"/>
    <col min="8201" max="8448" width="9" style="34"/>
    <col min="8449" max="8450" width="3.125" style="34" customWidth="1"/>
    <col min="8451" max="8451" width="17.5" style="34" customWidth="1"/>
    <col min="8452" max="8452" width="43.75" style="34" customWidth="1"/>
    <col min="8453" max="8454" width="3.75" style="34" customWidth="1"/>
    <col min="8455" max="8455" width="13.75" style="34" customWidth="1"/>
    <col min="8456" max="8456" width="18.75" style="34" customWidth="1"/>
    <col min="8457" max="8704" width="9" style="34"/>
    <col min="8705" max="8706" width="3.125" style="34" customWidth="1"/>
    <col min="8707" max="8707" width="17.5" style="34" customWidth="1"/>
    <col min="8708" max="8708" width="43.75" style="34" customWidth="1"/>
    <col min="8709" max="8710" width="3.75" style="34" customWidth="1"/>
    <col min="8711" max="8711" width="13.75" style="34" customWidth="1"/>
    <col min="8712" max="8712" width="18.75" style="34" customWidth="1"/>
    <col min="8713" max="8960" width="9" style="34"/>
    <col min="8961" max="8962" width="3.125" style="34" customWidth="1"/>
    <col min="8963" max="8963" width="17.5" style="34" customWidth="1"/>
    <col min="8964" max="8964" width="43.75" style="34" customWidth="1"/>
    <col min="8965" max="8966" width="3.75" style="34" customWidth="1"/>
    <col min="8967" max="8967" width="13.75" style="34" customWidth="1"/>
    <col min="8968" max="8968" width="18.75" style="34" customWidth="1"/>
    <col min="8969" max="9216" width="9" style="34"/>
    <col min="9217" max="9218" width="3.125" style="34" customWidth="1"/>
    <col min="9219" max="9219" width="17.5" style="34" customWidth="1"/>
    <col min="9220" max="9220" width="43.75" style="34" customWidth="1"/>
    <col min="9221" max="9222" width="3.75" style="34" customWidth="1"/>
    <col min="9223" max="9223" width="13.75" style="34" customWidth="1"/>
    <col min="9224" max="9224" width="18.75" style="34" customWidth="1"/>
    <col min="9225" max="9472" width="9" style="34"/>
    <col min="9473" max="9474" width="3.125" style="34" customWidth="1"/>
    <col min="9475" max="9475" width="17.5" style="34" customWidth="1"/>
    <col min="9476" max="9476" width="43.75" style="34" customWidth="1"/>
    <col min="9477" max="9478" width="3.75" style="34" customWidth="1"/>
    <col min="9479" max="9479" width="13.75" style="34" customWidth="1"/>
    <col min="9480" max="9480" width="18.75" style="34" customWidth="1"/>
    <col min="9481" max="9728" width="9" style="34"/>
    <col min="9729" max="9730" width="3.125" style="34" customWidth="1"/>
    <col min="9731" max="9731" width="17.5" style="34" customWidth="1"/>
    <col min="9732" max="9732" width="43.75" style="34" customWidth="1"/>
    <col min="9733" max="9734" width="3.75" style="34" customWidth="1"/>
    <col min="9735" max="9735" width="13.75" style="34" customWidth="1"/>
    <col min="9736" max="9736" width="18.75" style="34" customWidth="1"/>
    <col min="9737" max="9984" width="9" style="34"/>
    <col min="9985" max="9986" width="3.125" style="34" customWidth="1"/>
    <col min="9987" max="9987" width="17.5" style="34" customWidth="1"/>
    <col min="9988" max="9988" width="43.75" style="34" customWidth="1"/>
    <col min="9989" max="9990" width="3.75" style="34" customWidth="1"/>
    <col min="9991" max="9991" width="13.75" style="34" customWidth="1"/>
    <col min="9992" max="9992" width="18.75" style="34" customWidth="1"/>
    <col min="9993" max="10240" width="9" style="34"/>
    <col min="10241" max="10242" width="3.125" style="34" customWidth="1"/>
    <col min="10243" max="10243" width="17.5" style="34" customWidth="1"/>
    <col min="10244" max="10244" width="43.75" style="34" customWidth="1"/>
    <col min="10245" max="10246" width="3.75" style="34" customWidth="1"/>
    <col min="10247" max="10247" width="13.75" style="34" customWidth="1"/>
    <col min="10248" max="10248" width="18.75" style="34" customWidth="1"/>
    <col min="10249" max="10496" width="9" style="34"/>
    <col min="10497" max="10498" width="3.125" style="34" customWidth="1"/>
    <col min="10499" max="10499" width="17.5" style="34" customWidth="1"/>
    <col min="10500" max="10500" width="43.75" style="34" customWidth="1"/>
    <col min="10501" max="10502" width="3.75" style="34" customWidth="1"/>
    <col min="10503" max="10503" width="13.75" style="34" customWidth="1"/>
    <col min="10504" max="10504" width="18.75" style="34" customWidth="1"/>
    <col min="10505" max="10752" width="9" style="34"/>
    <col min="10753" max="10754" width="3.125" style="34" customWidth="1"/>
    <col min="10755" max="10755" width="17.5" style="34" customWidth="1"/>
    <col min="10756" max="10756" width="43.75" style="34" customWidth="1"/>
    <col min="10757" max="10758" width="3.75" style="34" customWidth="1"/>
    <col min="10759" max="10759" width="13.75" style="34" customWidth="1"/>
    <col min="10760" max="10760" width="18.75" style="34" customWidth="1"/>
    <col min="10761" max="11008" width="9" style="34"/>
    <col min="11009" max="11010" width="3.125" style="34" customWidth="1"/>
    <col min="11011" max="11011" width="17.5" style="34" customWidth="1"/>
    <col min="11012" max="11012" width="43.75" style="34" customWidth="1"/>
    <col min="11013" max="11014" width="3.75" style="34" customWidth="1"/>
    <col min="11015" max="11015" width="13.75" style="34" customWidth="1"/>
    <col min="11016" max="11016" width="18.75" style="34" customWidth="1"/>
    <col min="11017" max="11264" width="9" style="34"/>
    <col min="11265" max="11266" width="3.125" style="34" customWidth="1"/>
    <col min="11267" max="11267" width="17.5" style="34" customWidth="1"/>
    <col min="11268" max="11268" width="43.75" style="34" customWidth="1"/>
    <col min="11269" max="11270" width="3.75" style="34" customWidth="1"/>
    <col min="11271" max="11271" width="13.75" style="34" customWidth="1"/>
    <col min="11272" max="11272" width="18.75" style="34" customWidth="1"/>
    <col min="11273" max="11520" width="9" style="34"/>
    <col min="11521" max="11522" width="3.125" style="34" customWidth="1"/>
    <col min="11523" max="11523" width="17.5" style="34" customWidth="1"/>
    <col min="11524" max="11524" width="43.75" style="34" customWidth="1"/>
    <col min="11525" max="11526" width="3.75" style="34" customWidth="1"/>
    <col min="11527" max="11527" width="13.75" style="34" customWidth="1"/>
    <col min="11528" max="11528" width="18.75" style="34" customWidth="1"/>
    <col min="11529" max="11776" width="9" style="34"/>
    <col min="11777" max="11778" width="3.125" style="34" customWidth="1"/>
    <col min="11779" max="11779" width="17.5" style="34" customWidth="1"/>
    <col min="11780" max="11780" width="43.75" style="34" customWidth="1"/>
    <col min="11781" max="11782" width="3.75" style="34" customWidth="1"/>
    <col min="11783" max="11783" width="13.75" style="34" customWidth="1"/>
    <col min="11784" max="11784" width="18.75" style="34" customWidth="1"/>
    <col min="11785" max="12032" width="9" style="34"/>
    <col min="12033" max="12034" width="3.125" style="34" customWidth="1"/>
    <col min="12035" max="12035" width="17.5" style="34" customWidth="1"/>
    <col min="12036" max="12036" width="43.75" style="34" customWidth="1"/>
    <col min="12037" max="12038" width="3.75" style="34" customWidth="1"/>
    <col min="12039" max="12039" width="13.75" style="34" customWidth="1"/>
    <col min="12040" max="12040" width="18.75" style="34" customWidth="1"/>
    <col min="12041" max="12288" width="9" style="34"/>
    <col min="12289" max="12290" width="3.125" style="34" customWidth="1"/>
    <col min="12291" max="12291" width="17.5" style="34" customWidth="1"/>
    <col min="12292" max="12292" width="43.75" style="34" customWidth="1"/>
    <col min="12293" max="12294" width="3.75" style="34" customWidth="1"/>
    <col min="12295" max="12295" width="13.75" style="34" customWidth="1"/>
    <col min="12296" max="12296" width="18.75" style="34" customWidth="1"/>
    <col min="12297" max="12544" width="9" style="34"/>
    <col min="12545" max="12546" width="3.125" style="34" customWidth="1"/>
    <col min="12547" max="12547" width="17.5" style="34" customWidth="1"/>
    <col min="12548" max="12548" width="43.75" style="34" customWidth="1"/>
    <col min="12549" max="12550" width="3.75" style="34" customWidth="1"/>
    <col min="12551" max="12551" width="13.75" style="34" customWidth="1"/>
    <col min="12552" max="12552" width="18.75" style="34" customWidth="1"/>
    <col min="12553" max="12800" width="9" style="34"/>
    <col min="12801" max="12802" width="3.125" style="34" customWidth="1"/>
    <col min="12803" max="12803" width="17.5" style="34" customWidth="1"/>
    <col min="12804" max="12804" width="43.75" style="34" customWidth="1"/>
    <col min="12805" max="12806" width="3.75" style="34" customWidth="1"/>
    <col min="12807" max="12807" width="13.75" style="34" customWidth="1"/>
    <col min="12808" max="12808" width="18.75" style="34" customWidth="1"/>
    <col min="12809" max="13056" width="9" style="34"/>
    <col min="13057" max="13058" width="3.125" style="34" customWidth="1"/>
    <col min="13059" max="13059" width="17.5" style="34" customWidth="1"/>
    <col min="13060" max="13060" width="43.75" style="34" customWidth="1"/>
    <col min="13061" max="13062" width="3.75" style="34" customWidth="1"/>
    <col min="13063" max="13063" width="13.75" style="34" customWidth="1"/>
    <col min="13064" max="13064" width="18.75" style="34" customWidth="1"/>
    <col min="13065" max="13312" width="9" style="34"/>
    <col min="13313" max="13314" width="3.125" style="34" customWidth="1"/>
    <col min="13315" max="13315" width="17.5" style="34" customWidth="1"/>
    <col min="13316" max="13316" width="43.75" style="34" customWidth="1"/>
    <col min="13317" max="13318" width="3.75" style="34" customWidth="1"/>
    <col min="13319" max="13319" width="13.75" style="34" customWidth="1"/>
    <col min="13320" max="13320" width="18.75" style="34" customWidth="1"/>
    <col min="13321" max="13568" width="9" style="34"/>
    <col min="13569" max="13570" width="3.125" style="34" customWidth="1"/>
    <col min="13571" max="13571" width="17.5" style="34" customWidth="1"/>
    <col min="13572" max="13572" width="43.75" style="34" customWidth="1"/>
    <col min="13573" max="13574" width="3.75" style="34" customWidth="1"/>
    <col min="13575" max="13575" width="13.75" style="34" customWidth="1"/>
    <col min="13576" max="13576" width="18.75" style="34" customWidth="1"/>
    <col min="13577" max="13824" width="9" style="34"/>
    <col min="13825" max="13826" width="3.125" style="34" customWidth="1"/>
    <col min="13827" max="13827" width="17.5" style="34" customWidth="1"/>
    <col min="13828" max="13828" width="43.75" style="34" customWidth="1"/>
    <col min="13829" max="13830" width="3.75" style="34" customWidth="1"/>
    <col min="13831" max="13831" width="13.75" style="34" customWidth="1"/>
    <col min="13832" max="13832" width="18.75" style="34" customWidth="1"/>
    <col min="13833" max="14080" width="9" style="34"/>
    <col min="14081" max="14082" width="3.125" style="34" customWidth="1"/>
    <col min="14083" max="14083" width="17.5" style="34" customWidth="1"/>
    <col min="14084" max="14084" width="43.75" style="34" customWidth="1"/>
    <col min="14085" max="14086" width="3.75" style="34" customWidth="1"/>
    <col min="14087" max="14087" width="13.75" style="34" customWidth="1"/>
    <col min="14088" max="14088" width="18.75" style="34" customWidth="1"/>
    <col min="14089" max="14336" width="9" style="34"/>
    <col min="14337" max="14338" width="3.125" style="34" customWidth="1"/>
    <col min="14339" max="14339" width="17.5" style="34" customWidth="1"/>
    <col min="14340" max="14340" width="43.75" style="34" customWidth="1"/>
    <col min="14341" max="14342" width="3.75" style="34" customWidth="1"/>
    <col min="14343" max="14343" width="13.75" style="34" customWidth="1"/>
    <col min="14344" max="14344" width="18.75" style="34" customWidth="1"/>
    <col min="14345" max="14592" width="9" style="34"/>
    <col min="14593" max="14594" width="3.125" style="34" customWidth="1"/>
    <col min="14595" max="14595" width="17.5" style="34" customWidth="1"/>
    <col min="14596" max="14596" width="43.75" style="34" customWidth="1"/>
    <col min="14597" max="14598" width="3.75" style="34" customWidth="1"/>
    <col min="14599" max="14599" width="13.75" style="34" customWidth="1"/>
    <col min="14600" max="14600" width="18.75" style="34" customWidth="1"/>
    <col min="14601" max="14848" width="9" style="34"/>
    <col min="14849" max="14850" width="3.125" style="34" customWidth="1"/>
    <col min="14851" max="14851" width="17.5" style="34" customWidth="1"/>
    <col min="14852" max="14852" width="43.75" style="34" customWidth="1"/>
    <col min="14853" max="14854" width="3.75" style="34" customWidth="1"/>
    <col min="14855" max="14855" width="13.75" style="34" customWidth="1"/>
    <col min="14856" max="14856" width="18.75" style="34" customWidth="1"/>
    <col min="14857" max="15104" width="9" style="34"/>
    <col min="15105" max="15106" width="3.125" style="34" customWidth="1"/>
    <col min="15107" max="15107" width="17.5" style="34" customWidth="1"/>
    <col min="15108" max="15108" width="43.75" style="34" customWidth="1"/>
    <col min="15109" max="15110" width="3.75" style="34" customWidth="1"/>
    <col min="15111" max="15111" width="13.75" style="34" customWidth="1"/>
    <col min="15112" max="15112" width="18.75" style="34" customWidth="1"/>
    <col min="15113" max="15360" width="9" style="34"/>
    <col min="15361" max="15362" width="3.125" style="34" customWidth="1"/>
    <col min="15363" max="15363" width="17.5" style="34" customWidth="1"/>
    <col min="15364" max="15364" width="43.75" style="34" customWidth="1"/>
    <col min="15365" max="15366" width="3.75" style="34" customWidth="1"/>
    <col min="15367" max="15367" width="13.75" style="34" customWidth="1"/>
    <col min="15368" max="15368" width="18.75" style="34" customWidth="1"/>
    <col min="15369" max="15616" width="9" style="34"/>
    <col min="15617" max="15618" width="3.125" style="34" customWidth="1"/>
    <col min="15619" max="15619" width="17.5" style="34" customWidth="1"/>
    <col min="15620" max="15620" width="43.75" style="34" customWidth="1"/>
    <col min="15621" max="15622" width="3.75" style="34" customWidth="1"/>
    <col min="15623" max="15623" width="13.75" style="34" customWidth="1"/>
    <col min="15624" max="15624" width="18.75" style="34" customWidth="1"/>
    <col min="15625" max="15872" width="9" style="34"/>
    <col min="15873" max="15874" width="3.125" style="34" customWidth="1"/>
    <col min="15875" max="15875" width="17.5" style="34" customWidth="1"/>
    <col min="15876" max="15876" width="43.75" style="34" customWidth="1"/>
    <col min="15877" max="15878" width="3.75" style="34" customWidth="1"/>
    <col min="15879" max="15879" width="13.75" style="34" customWidth="1"/>
    <col min="15880" max="15880" width="18.75" style="34" customWidth="1"/>
    <col min="15881" max="16128" width="9" style="34"/>
    <col min="16129" max="16130" width="3.125" style="34" customWidth="1"/>
    <col min="16131" max="16131" width="17.5" style="34" customWidth="1"/>
    <col min="16132" max="16132" width="43.75" style="34" customWidth="1"/>
    <col min="16133" max="16134" width="3.75" style="34" customWidth="1"/>
    <col min="16135" max="16135" width="13.75" style="34" customWidth="1"/>
    <col min="16136" max="16136" width="18.75" style="34" customWidth="1"/>
    <col min="16137" max="16384" width="9" style="34"/>
  </cols>
  <sheetData>
    <row r="1" spans="1:8" ht="24" customHeight="1">
      <c r="A1" s="92" t="s">
        <v>445</v>
      </c>
      <c r="G1" s="25" t="s">
        <v>0</v>
      </c>
      <c r="H1" s="24">
        <f>山口大学様式1_治験計画の概要!F1</f>
        <v>0</v>
      </c>
    </row>
    <row r="2" spans="1:8" ht="9.9499999999999993" customHeight="1"/>
    <row r="3" spans="1:8" ht="30" customHeight="1">
      <c r="A3" s="70" t="s">
        <v>362</v>
      </c>
    </row>
    <row r="4" spans="1:8" ht="24.75" customHeight="1">
      <c r="A4" s="93" t="s">
        <v>1</v>
      </c>
      <c r="B4" s="227" t="s">
        <v>322</v>
      </c>
      <c r="C4" s="227"/>
      <c r="D4" s="72" t="s">
        <v>323</v>
      </c>
      <c r="E4" s="221" t="s">
        <v>324</v>
      </c>
      <c r="F4" s="222"/>
      <c r="G4" s="223"/>
      <c r="H4" s="72" t="s">
        <v>325</v>
      </c>
    </row>
    <row r="5" spans="1:8" ht="24.75" customHeight="1">
      <c r="A5" s="228" t="s">
        <v>326</v>
      </c>
      <c r="B5" s="25" t="s">
        <v>363</v>
      </c>
      <c r="C5" s="51" t="s">
        <v>364</v>
      </c>
      <c r="D5" s="82" t="s">
        <v>365</v>
      </c>
      <c r="E5" s="78" t="s">
        <v>366</v>
      </c>
      <c r="F5" s="85" t="str">
        <f>'山大様式4-1_研究経費ポイント表－製販後臨床試験・医薬品－'!R32</f>
        <v/>
      </c>
      <c r="G5" s="94" t="e">
        <f>$F$5*6000</f>
        <v>#VALUE!</v>
      </c>
      <c r="H5" s="24"/>
    </row>
    <row r="6" spans="1:8" ht="24.75" customHeight="1">
      <c r="A6" s="228"/>
      <c r="B6" s="25" t="s">
        <v>367</v>
      </c>
      <c r="C6" s="51" t="s">
        <v>368</v>
      </c>
      <c r="D6" s="82" t="s">
        <v>369</v>
      </c>
      <c r="E6" s="78" t="s">
        <v>133</v>
      </c>
      <c r="F6" s="85" t="str">
        <f>'山大様式4-1_研究経費ポイント表－製販後臨床試験・医薬品－'!R32</f>
        <v/>
      </c>
      <c r="G6" s="94" t="e">
        <f>F6*5000</f>
        <v>#VALUE!</v>
      </c>
      <c r="H6" s="24"/>
    </row>
    <row r="7" spans="1:8" ht="24.75" customHeight="1">
      <c r="A7" s="228"/>
      <c r="B7" s="25" t="s">
        <v>370</v>
      </c>
      <c r="C7" s="51" t="s">
        <v>371</v>
      </c>
      <c r="D7" s="82" t="s">
        <v>372</v>
      </c>
      <c r="E7" s="78" t="s">
        <v>366</v>
      </c>
      <c r="F7" s="85" t="str">
        <f>'山大様式4-6_治験薬管理費ポイント表－製販後臨床試験・医薬品'!Q30</f>
        <v/>
      </c>
      <c r="G7" s="94" t="e">
        <f>F7*1000</f>
        <v>#VALUE!</v>
      </c>
      <c r="H7" s="24"/>
    </row>
    <row r="8" spans="1:8" ht="24.75" customHeight="1">
      <c r="A8" s="228"/>
      <c r="B8" s="24" t="s">
        <v>334</v>
      </c>
      <c r="C8" s="51" t="s">
        <v>346</v>
      </c>
      <c r="D8" s="24" t="s">
        <v>373</v>
      </c>
      <c r="E8" s="73"/>
      <c r="F8" s="95"/>
      <c r="G8" s="96" t="e">
        <f>SUM(G5:G7)*0.2</f>
        <v>#VALUE!</v>
      </c>
      <c r="H8" s="82"/>
    </row>
    <row r="9" spans="1:8" ht="24.75" customHeight="1">
      <c r="A9" s="228"/>
      <c r="B9" s="97" t="s">
        <v>374</v>
      </c>
      <c r="C9" s="98" t="s">
        <v>348</v>
      </c>
      <c r="D9" s="24" t="s">
        <v>375</v>
      </c>
      <c r="E9" s="73"/>
      <c r="F9" s="95"/>
      <c r="G9" s="96" t="e">
        <f>SUM(G5:G8)</f>
        <v>#VALUE!</v>
      </c>
      <c r="H9" s="24"/>
    </row>
    <row r="10" spans="1:8" ht="24.75" customHeight="1">
      <c r="A10" s="88" t="s">
        <v>349</v>
      </c>
      <c r="B10" s="97" t="s">
        <v>376</v>
      </c>
      <c r="C10" s="51" t="s">
        <v>349</v>
      </c>
      <c r="D10" s="77" t="s">
        <v>359</v>
      </c>
      <c r="E10" s="99"/>
      <c r="F10" s="100"/>
      <c r="G10" s="101" t="e">
        <f>ROUNDUP(G9*0.3,0)</f>
        <v>#VALUE!</v>
      </c>
      <c r="H10" s="51"/>
    </row>
    <row r="11" spans="1:8" ht="24.75" customHeight="1">
      <c r="A11" s="165" t="s">
        <v>377</v>
      </c>
      <c r="B11" s="208"/>
      <c r="C11" s="208"/>
      <c r="D11" s="91" t="s">
        <v>378</v>
      </c>
      <c r="E11" s="102"/>
      <c r="F11" s="103"/>
      <c r="G11" s="104" t="e">
        <f>SUM(G9:G10)</f>
        <v>#VALUE!</v>
      </c>
      <c r="H11" s="91"/>
    </row>
    <row r="12" spans="1:8" ht="24.75" customHeight="1">
      <c r="A12" s="165" t="s">
        <v>379</v>
      </c>
      <c r="B12" s="208"/>
      <c r="C12" s="208"/>
      <c r="D12" s="91" t="s">
        <v>380</v>
      </c>
      <c r="E12" s="102"/>
      <c r="F12" s="103"/>
      <c r="G12" s="104" t="e">
        <f>ROUNDDOWN(G11*1.1,0)</f>
        <v>#VALUE!</v>
      </c>
      <c r="H12" s="91"/>
    </row>
    <row r="13" spans="1:8" ht="12.75" customHeight="1">
      <c r="A13" s="105"/>
      <c r="B13" s="105"/>
      <c r="C13" s="105"/>
      <c r="G13" s="106"/>
    </row>
    <row r="14" spans="1:8" ht="30" customHeight="1">
      <c r="A14" s="70" t="s">
        <v>381</v>
      </c>
      <c r="D14" s="68"/>
      <c r="E14" s="68"/>
      <c r="F14" s="68"/>
      <c r="G14" s="69"/>
      <c r="H14" s="69"/>
    </row>
    <row r="15" spans="1:8" ht="26.25" customHeight="1">
      <c r="A15" s="169" t="s">
        <v>382</v>
      </c>
      <c r="B15" s="169"/>
      <c r="C15" s="169"/>
      <c r="D15" s="107" t="s">
        <v>81</v>
      </c>
      <c r="E15" s="229" t="s">
        <v>383</v>
      </c>
      <c r="F15" s="230"/>
      <c r="G15" s="231"/>
      <c r="H15" s="72" t="s">
        <v>325</v>
      </c>
    </row>
    <row r="16" spans="1:8" ht="26.25" customHeight="1">
      <c r="A16" s="199" t="s">
        <v>384</v>
      </c>
      <c r="B16" s="200"/>
      <c r="C16" s="201"/>
      <c r="D16" s="108">
        <f>山口大学様式1_治験計画の概要!E69</f>
        <v>0</v>
      </c>
      <c r="E16" s="109"/>
      <c r="F16" s="110"/>
      <c r="G16" s="111" t="e">
        <f>G12-(G17+G18)</f>
        <v>#VALUE!</v>
      </c>
      <c r="H16" s="112"/>
    </row>
    <row r="17" spans="1:8" ht="26.25" customHeight="1">
      <c r="A17" s="199" t="s">
        <v>385</v>
      </c>
      <c r="B17" s="200"/>
      <c r="C17" s="201"/>
      <c r="D17" s="108">
        <f>山口大学様式1_治験計画の概要!E70</f>
        <v>0</v>
      </c>
      <c r="E17" s="113"/>
      <c r="F17" s="114"/>
      <c r="G17" s="111" t="e">
        <f>ROUNDDOWN(G12*0.25,0)</f>
        <v>#VALUE!</v>
      </c>
      <c r="H17" s="112"/>
    </row>
    <row r="18" spans="1:8" ht="26.25" customHeight="1">
      <c r="A18" s="199" t="s">
        <v>84</v>
      </c>
      <c r="B18" s="200"/>
      <c r="C18" s="201"/>
      <c r="D18" s="108">
        <f>山口大学様式1_治験計画の概要!E71</f>
        <v>0</v>
      </c>
      <c r="E18" s="115"/>
      <c r="F18" s="116"/>
      <c r="G18" s="111" t="e">
        <f>ROUNDDOWN(G12*0.25,0)</f>
        <v>#VALUE!</v>
      </c>
      <c r="H18" s="112"/>
    </row>
    <row r="19" spans="1:8" ht="12.75" customHeight="1">
      <c r="A19" s="30"/>
      <c r="B19" s="30"/>
      <c r="C19" s="30"/>
      <c r="D19" s="68"/>
      <c r="E19" s="117"/>
      <c r="F19" s="117"/>
      <c r="G19" s="117"/>
      <c r="H19" s="117"/>
    </row>
    <row r="20" spans="1:8" ht="26.25" customHeight="1">
      <c r="A20" s="70" t="s">
        <v>386</v>
      </c>
    </row>
    <row r="21" spans="1:8" ht="24.75" customHeight="1">
      <c r="A21" s="93" t="s">
        <v>1</v>
      </c>
      <c r="B21" s="212" t="s">
        <v>322</v>
      </c>
      <c r="C21" s="213"/>
      <c r="D21" s="72" t="s">
        <v>323</v>
      </c>
      <c r="E21" s="221" t="s">
        <v>324</v>
      </c>
      <c r="F21" s="222"/>
      <c r="G21" s="223"/>
      <c r="H21" s="30"/>
    </row>
    <row r="22" spans="1:8" ht="24.75" customHeight="1">
      <c r="A22" s="224" t="s">
        <v>326</v>
      </c>
      <c r="B22" s="25" t="s">
        <v>363</v>
      </c>
      <c r="C22" s="51" t="s">
        <v>387</v>
      </c>
      <c r="D22" s="82" t="s">
        <v>388</v>
      </c>
      <c r="E22" s="118"/>
      <c r="F22" s="87"/>
      <c r="G22" s="119">
        <v>60000</v>
      </c>
    </row>
    <row r="23" spans="1:8" ht="24.75" customHeight="1">
      <c r="A23" s="225"/>
      <c r="B23" s="25" t="s">
        <v>389</v>
      </c>
      <c r="C23" s="51" t="s">
        <v>346</v>
      </c>
      <c r="D23" s="24" t="s">
        <v>390</v>
      </c>
      <c r="E23" s="73"/>
      <c r="F23" s="95"/>
      <c r="G23" s="119">
        <f>G22*0.2</f>
        <v>12000</v>
      </c>
      <c r="H23" s="69"/>
    </row>
    <row r="24" spans="1:8" ht="24.75" customHeight="1">
      <c r="A24" s="226"/>
      <c r="B24" s="86" t="s">
        <v>391</v>
      </c>
      <c r="C24" s="82" t="s">
        <v>348</v>
      </c>
      <c r="D24" s="24" t="s">
        <v>392</v>
      </c>
      <c r="E24" s="73"/>
      <c r="F24" s="95"/>
      <c r="G24" s="119">
        <f>SUM(G22:G23)</f>
        <v>72000</v>
      </c>
    </row>
    <row r="25" spans="1:8" ht="24.75" customHeight="1">
      <c r="A25" s="88" t="s">
        <v>349</v>
      </c>
      <c r="B25" s="86" t="s">
        <v>350</v>
      </c>
      <c r="C25" s="51" t="s">
        <v>349</v>
      </c>
      <c r="D25" s="120" t="s">
        <v>359</v>
      </c>
      <c r="E25" s="73"/>
      <c r="F25" s="95"/>
      <c r="G25" s="119">
        <f>G24*0.3</f>
        <v>21600</v>
      </c>
    </row>
    <row r="26" spans="1:8" ht="24.75" customHeight="1">
      <c r="A26" s="176" t="s">
        <v>377</v>
      </c>
      <c r="B26" s="177"/>
      <c r="C26" s="178"/>
      <c r="D26" s="91" t="s">
        <v>393</v>
      </c>
      <c r="E26" s="73"/>
      <c r="F26" s="95"/>
      <c r="G26" s="121">
        <f>SUM(G24:G25)</f>
        <v>93600</v>
      </c>
    </row>
    <row r="27" spans="1:8" ht="24.75" customHeight="1">
      <c r="A27" s="176" t="s">
        <v>379</v>
      </c>
      <c r="B27" s="177"/>
      <c r="C27" s="178"/>
      <c r="D27" s="91" t="s">
        <v>380</v>
      </c>
      <c r="E27" s="73"/>
      <c r="F27" s="95"/>
      <c r="G27" s="121">
        <f>ROUNDDOWN(G26*1.1,0)</f>
        <v>102960</v>
      </c>
    </row>
    <row r="28" spans="1:8" ht="15" customHeight="1">
      <c r="A28" s="105"/>
      <c r="B28" s="105"/>
      <c r="C28" s="105"/>
      <c r="G28" s="122"/>
    </row>
    <row r="29" spans="1:8" ht="26.25" customHeight="1">
      <c r="A29" s="70" t="s">
        <v>394</v>
      </c>
    </row>
    <row r="30" spans="1:8" ht="24.75" customHeight="1">
      <c r="A30" s="93" t="s">
        <v>1</v>
      </c>
      <c r="B30" s="212" t="s">
        <v>322</v>
      </c>
      <c r="C30" s="213"/>
      <c r="D30" s="72" t="s">
        <v>323</v>
      </c>
      <c r="E30" s="221" t="s">
        <v>324</v>
      </c>
      <c r="F30" s="222"/>
      <c r="G30" s="223"/>
      <c r="H30" s="30"/>
    </row>
    <row r="31" spans="1:8" ht="24.75" customHeight="1">
      <c r="A31" s="224" t="s">
        <v>326</v>
      </c>
      <c r="B31" s="25" t="s">
        <v>357</v>
      </c>
      <c r="C31" s="51" t="s">
        <v>387</v>
      </c>
      <c r="D31" s="82" t="s">
        <v>395</v>
      </c>
      <c r="E31" s="118"/>
      <c r="F31" s="87"/>
      <c r="G31" s="119">
        <v>24000</v>
      </c>
    </row>
    <row r="32" spans="1:8" ht="24.75" customHeight="1">
      <c r="A32" s="225"/>
      <c r="B32" s="25" t="s">
        <v>389</v>
      </c>
      <c r="C32" s="51" t="s">
        <v>346</v>
      </c>
      <c r="D32" s="24" t="s">
        <v>396</v>
      </c>
      <c r="E32" s="73"/>
      <c r="F32" s="95"/>
      <c r="G32" s="119">
        <f>G31*0.2</f>
        <v>4800</v>
      </c>
      <c r="H32" s="69"/>
    </row>
    <row r="33" spans="1:8" ht="24.75" customHeight="1">
      <c r="A33" s="226"/>
      <c r="B33" s="86" t="s">
        <v>374</v>
      </c>
      <c r="C33" s="82" t="s">
        <v>348</v>
      </c>
      <c r="D33" s="24" t="s">
        <v>397</v>
      </c>
      <c r="E33" s="73"/>
      <c r="F33" s="95"/>
      <c r="G33" s="119">
        <f>SUM(G31:G32)</f>
        <v>28800</v>
      </c>
    </row>
    <row r="34" spans="1:8" ht="24.75" customHeight="1">
      <c r="A34" s="88" t="s">
        <v>349</v>
      </c>
      <c r="B34" s="86" t="s">
        <v>398</v>
      </c>
      <c r="C34" s="51" t="s">
        <v>349</v>
      </c>
      <c r="D34" s="120" t="s">
        <v>399</v>
      </c>
      <c r="E34" s="73"/>
      <c r="F34" s="95"/>
      <c r="G34" s="119">
        <f>G33*0.3</f>
        <v>8640</v>
      </c>
    </row>
    <row r="35" spans="1:8" ht="24.75" customHeight="1">
      <c r="A35" s="176" t="s">
        <v>377</v>
      </c>
      <c r="B35" s="177"/>
      <c r="C35" s="178"/>
      <c r="D35" s="91" t="s">
        <v>393</v>
      </c>
      <c r="E35" s="73"/>
      <c r="F35" s="95"/>
      <c r="G35" s="121">
        <f>SUM(G33:G34)</f>
        <v>37440</v>
      </c>
    </row>
    <row r="36" spans="1:8" ht="24.75" customHeight="1">
      <c r="A36" s="176" t="s">
        <v>379</v>
      </c>
      <c r="B36" s="177"/>
      <c r="C36" s="178"/>
      <c r="D36" s="91" t="s">
        <v>400</v>
      </c>
      <c r="E36" s="73"/>
      <c r="F36" s="95"/>
      <c r="G36" s="121">
        <f>ROUNDDOWN(G35*1.1,0)</f>
        <v>41184</v>
      </c>
    </row>
    <row r="37" spans="1:8" ht="12.75" customHeight="1">
      <c r="A37" s="30"/>
      <c r="B37" s="30"/>
      <c r="C37" s="30"/>
      <c r="D37" s="68"/>
      <c r="E37" s="117"/>
      <c r="F37" s="117"/>
      <c r="G37" s="117"/>
      <c r="H37" s="117"/>
    </row>
    <row r="38" spans="1:8" ht="26.25" customHeight="1">
      <c r="A38" s="70" t="s">
        <v>401</v>
      </c>
    </row>
    <row r="39" spans="1:8" ht="26.25" customHeight="1">
      <c r="A39" s="34" t="s">
        <v>402</v>
      </c>
    </row>
    <row r="40" spans="1:8" ht="26.25" customHeight="1">
      <c r="A40" s="123" t="s">
        <v>1</v>
      </c>
      <c r="B40" s="212" t="s">
        <v>322</v>
      </c>
      <c r="C40" s="213"/>
      <c r="D40" s="72" t="s">
        <v>323</v>
      </c>
      <c r="E40" s="221" t="s">
        <v>324</v>
      </c>
      <c r="F40" s="222"/>
      <c r="G40" s="223"/>
      <c r="H40" s="30"/>
    </row>
    <row r="41" spans="1:8" ht="26.25" customHeight="1">
      <c r="A41" s="224" t="s">
        <v>326</v>
      </c>
      <c r="B41" s="25" t="s">
        <v>363</v>
      </c>
      <c r="C41" s="51" t="s">
        <v>403</v>
      </c>
      <c r="D41" s="82" t="s">
        <v>404</v>
      </c>
      <c r="E41" s="118"/>
      <c r="F41" s="87"/>
      <c r="G41" s="121">
        <v>7000</v>
      </c>
    </row>
    <row r="42" spans="1:8" ht="26.25" customHeight="1">
      <c r="A42" s="225"/>
      <c r="B42" s="25" t="s">
        <v>358</v>
      </c>
      <c r="C42" s="51" t="s">
        <v>346</v>
      </c>
      <c r="D42" s="24" t="s">
        <v>405</v>
      </c>
      <c r="E42" s="73"/>
      <c r="F42" s="95"/>
      <c r="G42" s="119">
        <f>G41*0.2</f>
        <v>1400</v>
      </c>
      <c r="H42" s="69"/>
    </row>
    <row r="43" spans="1:8" ht="26.25" customHeight="1">
      <c r="A43" s="226"/>
      <c r="B43" s="86" t="s">
        <v>406</v>
      </c>
      <c r="C43" s="82" t="s">
        <v>348</v>
      </c>
      <c r="D43" s="24" t="s">
        <v>392</v>
      </c>
      <c r="E43" s="73"/>
      <c r="F43" s="95"/>
      <c r="G43" s="119">
        <f>SUM(G41:G42)</f>
        <v>8400</v>
      </c>
    </row>
    <row r="44" spans="1:8" ht="26.25" customHeight="1">
      <c r="A44" s="88" t="s">
        <v>349</v>
      </c>
      <c r="B44" s="86" t="s">
        <v>407</v>
      </c>
      <c r="C44" s="51" t="s">
        <v>349</v>
      </c>
      <c r="D44" s="120" t="s">
        <v>408</v>
      </c>
      <c r="E44" s="73"/>
      <c r="F44" s="95"/>
      <c r="G44" s="119">
        <f>G43*0.3</f>
        <v>2520</v>
      </c>
    </row>
    <row r="45" spans="1:8" ht="26.25" customHeight="1">
      <c r="A45" s="176" t="s">
        <v>377</v>
      </c>
      <c r="B45" s="177"/>
      <c r="C45" s="178"/>
      <c r="D45" s="91" t="s">
        <v>393</v>
      </c>
      <c r="E45" s="73"/>
      <c r="F45" s="95"/>
      <c r="G45" s="121">
        <f>SUM(G43:G44)</f>
        <v>10920</v>
      </c>
    </row>
    <row r="46" spans="1:8" ht="26.25" customHeight="1">
      <c r="A46" s="176" t="s">
        <v>379</v>
      </c>
      <c r="B46" s="177"/>
      <c r="C46" s="178"/>
      <c r="D46" s="91" t="s">
        <v>400</v>
      </c>
      <c r="E46" s="73"/>
      <c r="F46" s="95"/>
      <c r="G46" s="121">
        <f>ROUNDDOWN(G45*1.1,0)</f>
        <v>12012</v>
      </c>
    </row>
    <row r="47" spans="1:8" ht="13.5" customHeight="1">
      <c r="A47" s="105"/>
      <c r="B47" s="105"/>
      <c r="C47" s="105"/>
      <c r="G47" s="122"/>
    </row>
    <row r="48" spans="1:8" ht="26.25" customHeight="1">
      <c r="A48" s="70" t="s">
        <v>409</v>
      </c>
      <c r="B48" s="105"/>
      <c r="C48" s="105"/>
      <c r="G48" s="122"/>
    </row>
    <row r="49" spans="1:8" ht="26.25" customHeight="1">
      <c r="A49" s="34" t="s">
        <v>410</v>
      </c>
      <c r="B49" s="105"/>
      <c r="C49" s="105"/>
      <c r="G49" s="122"/>
    </row>
    <row r="50" spans="1:8" ht="26.25" customHeight="1">
      <c r="A50" s="71" t="s">
        <v>1</v>
      </c>
      <c r="B50" s="212" t="s">
        <v>322</v>
      </c>
      <c r="C50" s="213"/>
      <c r="D50" s="72" t="s">
        <v>323</v>
      </c>
      <c r="E50" s="232"/>
      <c r="F50" s="233"/>
      <c r="G50" s="233"/>
      <c r="H50" s="30"/>
    </row>
    <row r="51" spans="1:8" ht="27.95" customHeight="1">
      <c r="A51" s="214" t="s">
        <v>326</v>
      </c>
      <c r="B51" s="25" t="s">
        <v>363</v>
      </c>
      <c r="C51" s="24" t="s">
        <v>411</v>
      </c>
      <c r="D51" s="21" t="s">
        <v>412</v>
      </c>
      <c r="E51" s="124"/>
      <c r="F51" s="69"/>
      <c r="G51" s="122"/>
    </row>
    <row r="52" spans="1:8" ht="27.95" customHeight="1">
      <c r="A52" s="207"/>
      <c r="B52" s="25" t="s">
        <v>367</v>
      </c>
      <c r="C52" s="125" t="s">
        <v>413</v>
      </c>
      <c r="D52" s="21" t="s">
        <v>414</v>
      </c>
      <c r="G52" s="106"/>
      <c r="H52" s="69"/>
    </row>
    <row r="53" spans="1:8" ht="33.75" customHeight="1">
      <c r="A53" s="207"/>
      <c r="B53" s="25" t="s">
        <v>415</v>
      </c>
      <c r="C53" s="82" t="s">
        <v>416</v>
      </c>
      <c r="D53" s="21" t="s">
        <v>465</v>
      </c>
      <c r="G53" s="106"/>
    </row>
    <row r="54" spans="1:8" ht="27.95" customHeight="1">
      <c r="A54" s="208"/>
      <c r="B54" s="25" t="s">
        <v>417</v>
      </c>
      <c r="C54" s="62" t="s">
        <v>418</v>
      </c>
      <c r="D54" s="21" t="s">
        <v>419</v>
      </c>
      <c r="G54" s="106"/>
    </row>
    <row r="55" spans="1:8" ht="18.75" customHeight="1">
      <c r="A55" s="33" t="s">
        <v>420</v>
      </c>
      <c r="B55" s="105"/>
      <c r="C55" s="105"/>
      <c r="G55" s="106"/>
    </row>
    <row r="56" spans="1:8" ht="18.75" customHeight="1">
      <c r="A56" s="34" t="s">
        <v>361</v>
      </c>
    </row>
  </sheetData>
  <mergeCells count="28">
    <mergeCell ref="E30:G30"/>
    <mergeCell ref="A31:A33"/>
    <mergeCell ref="B50:C50"/>
    <mergeCell ref="E50:G50"/>
    <mergeCell ref="A51:A54"/>
    <mergeCell ref="A36:C36"/>
    <mergeCell ref="B40:C40"/>
    <mergeCell ref="E40:G40"/>
    <mergeCell ref="A41:A43"/>
    <mergeCell ref="A45:C45"/>
    <mergeCell ref="A46:C46"/>
    <mergeCell ref="A35:C35"/>
    <mergeCell ref="A27:C27"/>
    <mergeCell ref="B30:C30"/>
    <mergeCell ref="E21:G21"/>
    <mergeCell ref="A22:A24"/>
    <mergeCell ref="B4:C4"/>
    <mergeCell ref="E4:G4"/>
    <mergeCell ref="A5:A9"/>
    <mergeCell ref="A11:C11"/>
    <mergeCell ref="A12:C12"/>
    <mergeCell ref="A15:C15"/>
    <mergeCell ref="E15:G15"/>
    <mergeCell ref="A16:C16"/>
    <mergeCell ref="A17:C17"/>
    <mergeCell ref="A18:C18"/>
    <mergeCell ref="B21:C21"/>
    <mergeCell ref="A26:C26"/>
  </mergeCells>
  <phoneticPr fontId="3"/>
  <printOptions horizontalCentered="1"/>
  <pageMargins left="0.70866141732283472" right="0.70866141732283472" top="0.74803149606299213" bottom="0.35433070866141736" header="0.31496062992125984" footer="0.31496062992125984"/>
  <pageSetup paperSize="9" scale="70" orientation="portrait" r:id="rId1"/>
  <rowBreaks count="1" manualBreakCount="1">
    <brk id="4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山口大学様式1_治験計画の概要</vt:lpstr>
      <vt:lpstr>山大様式4-1_研究経費ポイント表－製販後臨床試験・医薬品－</vt:lpstr>
      <vt:lpstr>山大様式4-6_治験薬管理費ポイント表－製販後臨床試験・医薬品</vt:lpstr>
      <vt:lpstr>山口大学様式6_研究経費算定内訳書＜契約単位＞</vt:lpstr>
      <vt:lpstr>山口大学様式6_研究経費算定内訳書＜症例単位＞</vt:lpstr>
      <vt:lpstr>山口大学様式1_治験計画の概要!Print_Area</vt:lpstr>
      <vt:lpstr>'山口大学様式6_研究経費算定内訳書＜契約単位＞'!Print_Area</vt:lpstr>
      <vt:lpstr>'山大様式4-6_治験薬管理費ポイント表－製販後臨床試験・医薬品'!Print_Area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2026-01-26T03:57:17Z</dcterms:modified>
</cp:coreProperties>
</file>