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G:\.shortcut-targets-by-id\11uLNpvJmATOD0qapnlru2pZ0PAP9snLq\y-irb00\02_治験推進部門\02_治験事務局\アガサ導入時の手順書及び料金改訂作業\FIX版_20251217からコメント削除確定\"/>
    </mc:Choice>
  </mc:AlternateContent>
  <xr:revisionPtr revIDLastSave="0" documentId="13_ncr:1_{38254CD6-A944-4E26-B6CE-1AAF96CD595F}" xr6:coauthVersionLast="47" xr6:coauthVersionMax="47" xr10:uidLastSave="{00000000-0000-0000-0000-000000000000}"/>
  <bookViews>
    <workbookView xWindow="285" yWindow="390" windowWidth="28515" windowHeight="14475" xr2:uid="{00000000-000D-0000-FFFF-FFFF00000000}"/>
  </bookViews>
  <sheets>
    <sheet name="記載整備案_治験薬管理費ポイント表" sheetId="20" r:id="rId1"/>
  </sheets>
  <definedNames>
    <definedName name="_xlnm.Print_Area" localSheetId="0">記載整備案_治験薬管理費ポイント表!$A$1:$R$36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1" i="20" l="1"/>
  <c r="R12" i="20"/>
  <c r="R14" i="20" s="1"/>
  <c r="R13" i="20"/>
  <c r="R20" i="20"/>
  <c r="R29" i="20"/>
  <c r="R21" i="20"/>
  <c r="R22" i="20"/>
  <c r="R23" i="20"/>
  <c r="R24" i="20"/>
  <c r="R25" i="20"/>
  <c r="R26" i="20"/>
  <c r="R27" i="20"/>
  <c r="R28" i="20"/>
</calcChain>
</file>

<file path=xl/sharedStrings.xml><?xml version="1.0" encoding="utf-8"?>
<sst xmlns="http://schemas.openxmlformats.org/spreadsheetml/2006/main" count="90" uniqueCount="81">
  <si>
    <t>部分に○印を入力していただくと、自動的に計算されます。</t>
    <rPh sb="0" eb="2">
      <t>ブブン</t>
    </rPh>
    <rPh sb="4" eb="5">
      <t>シルシ</t>
    </rPh>
    <rPh sb="6" eb="8">
      <t>ニュウリョク</t>
    </rPh>
    <rPh sb="16" eb="19">
      <t>ジドウテキ</t>
    </rPh>
    <rPh sb="20" eb="22">
      <t>ケイサン</t>
    </rPh>
    <phoneticPr fontId="19"/>
  </si>
  <si>
    <t>ウエイト</t>
    <phoneticPr fontId="19"/>
  </si>
  <si>
    <t>ポイント</t>
    <phoneticPr fontId="19"/>
  </si>
  <si>
    <t>A</t>
    <phoneticPr fontId="19"/>
  </si>
  <si>
    <t>B</t>
    <phoneticPr fontId="19"/>
  </si>
  <si>
    <t>C</t>
    <phoneticPr fontId="19"/>
  </si>
  <si>
    <t>D</t>
    <phoneticPr fontId="19"/>
  </si>
  <si>
    <t>デザイン</t>
    <phoneticPr fontId="19"/>
  </si>
  <si>
    <t>要素</t>
    <rPh sb="0" eb="2">
      <t>ヨウソ</t>
    </rPh>
    <phoneticPr fontId="19"/>
  </si>
  <si>
    <t>オープン</t>
    <phoneticPr fontId="19"/>
  </si>
  <si>
    <t>I
（ウエイト×1）</t>
    <phoneticPr fontId="19"/>
  </si>
  <si>
    <t>単盲検</t>
    <rPh sb="0" eb="1">
      <t>タン</t>
    </rPh>
    <rPh sb="1" eb="2">
      <t>モウ</t>
    </rPh>
    <rPh sb="2" eb="3">
      <t>ケン</t>
    </rPh>
    <phoneticPr fontId="19"/>
  </si>
  <si>
    <t>J</t>
    <phoneticPr fontId="19"/>
  </si>
  <si>
    <t>整理番号</t>
    <rPh sb="0" eb="2">
      <t>セイリ</t>
    </rPh>
    <rPh sb="2" eb="4">
      <t>バンゴウ</t>
    </rPh>
    <phoneticPr fontId="19"/>
  </si>
  <si>
    <t>合　　　計</t>
    <rPh sb="0" eb="1">
      <t>ゴウ</t>
    </rPh>
    <rPh sb="4" eb="5">
      <t>ケイ</t>
    </rPh>
    <phoneticPr fontId="19"/>
  </si>
  <si>
    <t>西暦　　　　年　　月　　日</t>
    <rPh sb="0" eb="2">
      <t>セイレキ</t>
    </rPh>
    <rPh sb="6" eb="7">
      <t>ネン</t>
    </rPh>
    <rPh sb="9" eb="10">
      <t>ガツ</t>
    </rPh>
    <rPh sb="12" eb="13">
      <t>ニチ</t>
    </rPh>
    <phoneticPr fontId="19"/>
  </si>
  <si>
    <t>治験薬管理費ポイント算出表－治験・医薬品－</t>
    <rPh sb="0" eb="2">
      <t>チケン</t>
    </rPh>
    <rPh sb="2" eb="3">
      <t>ヤク</t>
    </rPh>
    <rPh sb="3" eb="6">
      <t>カンリヒ</t>
    </rPh>
    <rPh sb="10" eb="12">
      <t>サンシュツ</t>
    </rPh>
    <rPh sb="12" eb="13">
      <t>ヒョウ</t>
    </rPh>
    <rPh sb="14" eb="16">
      <t>チケン</t>
    </rPh>
    <rPh sb="17" eb="20">
      <t>イヤクヒン</t>
    </rPh>
    <phoneticPr fontId="19"/>
  </si>
  <si>
    <t>治験薬の剤形</t>
    <rPh sb="0" eb="3">
      <t>チケンヤク</t>
    </rPh>
    <rPh sb="4" eb="6">
      <t>ザイケイ</t>
    </rPh>
    <phoneticPr fontId="19"/>
  </si>
  <si>
    <t>保存状況</t>
    <rPh sb="0" eb="2">
      <t>ホゾン</t>
    </rPh>
    <rPh sb="2" eb="4">
      <t>ジョウキョウ</t>
    </rPh>
    <phoneticPr fontId="19"/>
  </si>
  <si>
    <t>内服・外用剤</t>
    <rPh sb="0" eb="2">
      <t>ナイフク</t>
    </rPh>
    <rPh sb="3" eb="6">
      <t>ガイヨウザイ</t>
    </rPh>
    <phoneticPr fontId="19"/>
  </si>
  <si>
    <t>注射剤</t>
    <phoneticPr fontId="19"/>
  </si>
  <si>
    <t>Ⅱ
（ウエイト×2）</t>
    <phoneticPr fontId="19"/>
  </si>
  <si>
    <t>Ⅲ
（ウエイト×3）</t>
    <phoneticPr fontId="19"/>
  </si>
  <si>
    <t>Ⅳ
（ウエイト×5）</t>
    <phoneticPr fontId="19"/>
  </si>
  <si>
    <t>備考</t>
    <rPh sb="0" eb="2">
      <t>ビコウ</t>
    </rPh>
    <phoneticPr fontId="19"/>
  </si>
  <si>
    <t>一般</t>
    <rPh sb="0" eb="2">
      <t>イッパン</t>
    </rPh>
    <phoneticPr fontId="19"/>
  </si>
  <si>
    <t>毒・劇薬</t>
    <rPh sb="0" eb="1">
      <t>ドク</t>
    </rPh>
    <rPh sb="2" eb="4">
      <t>ゲキヤク</t>
    </rPh>
    <phoneticPr fontId="19"/>
  </si>
  <si>
    <t>向精神薬</t>
    <rPh sb="0" eb="1">
      <t>ム</t>
    </rPh>
    <rPh sb="1" eb="3">
      <t>セイシン</t>
    </rPh>
    <rPh sb="3" eb="4">
      <t>ヤク</t>
    </rPh>
    <phoneticPr fontId="19"/>
  </si>
  <si>
    <t>治験薬の種目</t>
    <rPh sb="0" eb="2">
      <t>チケン</t>
    </rPh>
    <rPh sb="2" eb="3">
      <t>ヤク</t>
    </rPh>
    <rPh sb="4" eb="6">
      <t>シュモク</t>
    </rPh>
    <phoneticPr fontId="19"/>
  </si>
  <si>
    <t>室温</t>
    <rPh sb="0" eb="2">
      <t>シツオン</t>
    </rPh>
    <phoneticPr fontId="19"/>
  </si>
  <si>
    <t>冷所又は遮光</t>
    <rPh sb="0" eb="1">
      <t>レイ</t>
    </rPh>
    <rPh sb="1" eb="2">
      <t>ショ</t>
    </rPh>
    <rPh sb="2" eb="3">
      <t>マタ</t>
    </rPh>
    <rPh sb="4" eb="6">
      <t>シャコウ</t>
    </rPh>
    <phoneticPr fontId="19"/>
  </si>
  <si>
    <t>治験薬管理費A（契約単位）=（ポイント①）×1000円</t>
    <rPh sb="8" eb="10">
      <t>ケイヤク</t>
    </rPh>
    <rPh sb="10" eb="12">
      <t>タンイ</t>
    </rPh>
    <phoneticPr fontId="19"/>
  </si>
  <si>
    <t>治験薬管理費B（症例単位）=（ポイント②）×1000円／症例毎</t>
    <rPh sb="10" eb="12">
      <t>タンイ</t>
    </rPh>
    <rPh sb="28" eb="30">
      <t>ショウレイ</t>
    </rPh>
    <rPh sb="30" eb="31">
      <t>マイ</t>
    </rPh>
    <phoneticPr fontId="19"/>
  </si>
  <si>
    <t>治験薬の剤数、規格数</t>
    <phoneticPr fontId="19"/>
  </si>
  <si>
    <t>１契約当たりのポイント（年度毎）　　合計（　①　）</t>
    <rPh sb="1" eb="3">
      <t>ケイヤク</t>
    </rPh>
    <rPh sb="3" eb="4">
      <t>ア</t>
    </rPh>
    <rPh sb="12" eb="14">
      <t>ネンド</t>
    </rPh>
    <rPh sb="14" eb="15">
      <t>マイ</t>
    </rPh>
    <rPh sb="18" eb="20">
      <t>ゴウケイ</t>
    </rPh>
    <phoneticPr fontId="19"/>
  </si>
  <si>
    <t>１症例当たりのポイント（症例毎）　　合計（　②　）</t>
    <rPh sb="1" eb="3">
      <t>ショウレイ</t>
    </rPh>
    <rPh sb="3" eb="4">
      <t>ア</t>
    </rPh>
    <rPh sb="12" eb="14">
      <t>ショウレイ</t>
    </rPh>
    <rPh sb="14" eb="15">
      <t>マイ</t>
    </rPh>
    <rPh sb="18" eb="20">
      <t>ゴウケイ</t>
    </rPh>
    <phoneticPr fontId="19"/>
  </si>
  <si>
    <t>単回</t>
    <rPh sb="0" eb="1">
      <t>タン</t>
    </rPh>
    <rPh sb="1" eb="2">
      <t>カイ</t>
    </rPh>
    <phoneticPr fontId="19"/>
  </si>
  <si>
    <t>二重盲検</t>
    <rPh sb="0" eb="4">
      <t>ニジュウ</t>
    </rPh>
    <phoneticPr fontId="19"/>
  </si>
  <si>
    <t>必要</t>
    <rPh sb="0" eb="2">
      <t>ヒツヨウ</t>
    </rPh>
    <phoneticPr fontId="19"/>
  </si>
  <si>
    <t>分割</t>
    <rPh sb="0" eb="2">
      <t>ブンカツ</t>
    </rPh>
    <phoneticPr fontId="19"/>
  </si>
  <si>
    <t>必要あり</t>
    <rPh sb="0" eb="2">
      <t>ヒツヨウ</t>
    </rPh>
    <phoneticPr fontId="19"/>
  </si>
  <si>
    <t>あり</t>
    <phoneticPr fontId="19"/>
  </si>
  <si>
    <t>1または2</t>
    <phoneticPr fontId="19"/>
  </si>
  <si>
    <t>5以上</t>
    <rPh sb="1" eb="3">
      <t>イジョウ</t>
    </rPh>
    <phoneticPr fontId="19"/>
  </si>
  <si>
    <t>非盲検薬剤師の設定</t>
    <rPh sb="0" eb="1">
      <t>ヒ</t>
    </rPh>
    <rPh sb="1" eb="3">
      <t>モウケン</t>
    </rPh>
    <rPh sb="3" eb="6">
      <t>ヤクザイシ</t>
    </rPh>
    <rPh sb="7" eb="9">
      <t>セッテイ</t>
    </rPh>
    <phoneticPr fontId="19"/>
  </si>
  <si>
    <t>注射剤残薬回収業務</t>
    <rPh sb="0" eb="2">
      <t>チュウシャ</t>
    </rPh>
    <rPh sb="2" eb="3">
      <t>ザイ</t>
    </rPh>
    <phoneticPr fontId="19"/>
  </si>
  <si>
    <t>計数調剤</t>
    <rPh sb="0" eb="2">
      <t>ケイスウ</t>
    </rPh>
    <rPh sb="2" eb="4">
      <t>チョウザイ</t>
    </rPh>
    <phoneticPr fontId="19"/>
  </si>
  <si>
    <t>・秤量調剤
・クリーンベンチ</t>
    <rPh sb="1" eb="3">
      <t>ヒョウリョウ</t>
    </rPh>
    <rPh sb="3" eb="5">
      <t>チョウザイ</t>
    </rPh>
    <phoneticPr fontId="19"/>
  </si>
  <si>
    <t>IWRS,IVRS操作について</t>
    <rPh sb="9" eb="11">
      <t>ソウサ</t>
    </rPh>
    <phoneticPr fontId="19"/>
  </si>
  <si>
    <t>抗がん剤       調製室使用</t>
    <phoneticPr fontId="19"/>
  </si>
  <si>
    <t>部分に回数を入力していただく、自動的に計算されます。</t>
    <rPh sb="0" eb="2">
      <t>ブブン</t>
    </rPh>
    <rPh sb="3" eb="5">
      <t>カイスウ</t>
    </rPh>
    <rPh sb="6" eb="8">
      <t>ニュウリョク</t>
    </rPh>
    <rPh sb="15" eb="18">
      <t>ジドウテキ</t>
    </rPh>
    <rPh sb="19" eb="21">
      <t>ケイサン</t>
    </rPh>
    <phoneticPr fontId="19"/>
  </si>
  <si>
    <t>特殊な管理について</t>
    <rPh sb="0" eb="2">
      <t>トクシュ</t>
    </rPh>
    <rPh sb="3" eb="5">
      <t>カンリ</t>
    </rPh>
    <phoneticPr fontId="19"/>
  </si>
  <si>
    <t>麻薬金庫</t>
    <rPh sb="0" eb="2">
      <t>マヤク</t>
    </rPh>
    <rPh sb="2" eb="4">
      <t>キンコ</t>
    </rPh>
    <phoneticPr fontId="19"/>
  </si>
  <si>
    <t>冷凍、恒温器</t>
    <phoneticPr fontId="19"/>
  </si>
  <si>
    <t>IWRS等で搬入依頼必要</t>
    <rPh sb="4" eb="5">
      <t>トウ</t>
    </rPh>
    <rPh sb="6" eb="8">
      <t>ハンニュウ</t>
    </rPh>
    <rPh sb="8" eb="10">
      <t>イライ</t>
    </rPh>
    <rPh sb="10" eb="12">
      <t>ヒツヨウ</t>
    </rPh>
    <phoneticPr fontId="19"/>
  </si>
  <si>
    <t>病棟での温度
管理が必要</t>
    <rPh sb="0" eb="2">
      <t>ビョウトウ</t>
    </rPh>
    <rPh sb="4" eb="6">
      <t>オンド</t>
    </rPh>
    <rPh sb="7" eb="9">
      <t>カンリ</t>
    </rPh>
    <rPh sb="10" eb="12">
      <t>ヒツヨウ</t>
    </rPh>
    <phoneticPr fontId="19"/>
  </si>
  <si>
    <t>BSL2での
管理が必要</t>
    <rPh sb="7" eb="9">
      <t>カンリ</t>
    </rPh>
    <rPh sb="10" eb="12">
      <t>ヒツヨウ</t>
    </rPh>
    <phoneticPr fontId="19"/>
  </si>
  <si>
    <t>払い出し時
確定入力必要</t>
    <rPh sb="0" eb="1">
      <t>ハラ</t>
    </rPh>
    <rPh sb="2" eb="3">
      <t>ダ</t>
    </rPh>
    <rPh sb="4" eb="5">
      <t>ジ</t>
    </rPh>
    <rPh sb="6" eb="8">
      <t>カクテイ</t>
    </rPh>
    <rPh sb="8" eb="10">
      <t>ニュウリョク</t>
    </rPh>
    <rPh sb="10" eb="12">
      <t>ヒツヨウ</t>
    </rPh>
    <phoneticPr fontId="19"/>
  </si>
  <si>
    <t>回収時
操作必要</t>
    <rPh sb="0" eb="2">
      <t>カイシュウ</t>
    </rPh>
    <rPh sb="2" eb="3">
      <t>ジ</t>
    </rPh>
    <rPh sb="4" eb="6">
      <t>ソウサ</t>
    </rPh>
    <rPh sb="6" eb="8">
      <t>ヒツヨウ</t>
    </rPh>
    <phoneticPr fontId="19"/>
  </si>
  <si>
    <t>麻薬・覚せい剤原料</t>
    <rPh sb="0" eb="2">
      <t>マヤク</t>
    </rPh>
    <rPh sb="3" eb="4">
      <t>カク</t>
    </rPh>
    <rPh sb="6" eb="7">
      <t>ザイ</t>
    </rPh>
    <rPh sb="7" eb="9">
      <t>ゲンリョウ</t>
    </rPh>
    <phoneticPr fontId="19"/>
  </si>
  <si>
    <t>納入方法</t>
    <phoneticPr fontId="19"/>
  </si>
  <si>
    <t>土日祝日の調製</t>
    <rPh sb="0" eb="2">
      <t>ドニチ</t>
    </rPh>
    <rPh sb="2" eb="4">
      <t>シュクジツ</t>
    </rPh>
    <rPh sb="5" eb="7">
      <t>チョウセイ</t>
    </rPh>
    <phoneticPr fontId="19"/>
  </si>
  <si>
    <t>各症例使用分を都度搬入</t>
    <rPh sb="0" eb="3">
      <t>カクショウレイ</t>
    </rPh>
    <rPh sb="3" eb="5">
      <t>シヨウ</t>
    </rPh>
    <rPh sb="5" eb="6">
      <t>ブン</t>
    </rPh>
    <rPh sb="7" eb="9">
      <t>ツド</t>
    </rPh>
    <rPh sb="9" eb="11">
      <t>ハンニュウ</t>
    </rPh>
    <phoneticPr fontId="19"/>
  </si>
  <si>
    <t>調剤条件・回数</t>
    <rPh sb="5" eb="7">
      <t>カイスウ</t>
    </rPh>
    <phoneticPr fontId="19"/>
  </si>
  <si>
    <t>入力の際には別シート「ポイント表記載注釈」を必ずご確認下さい。</t>
    <rPh sb="0" eb="2">
      <t>ニュウリョク</t>
    </rPh>
    <rPh sb="3" eb="4">
      <t>サイ</t>
    </rPh>
    <rPh sb="6" eb="7">
      <t>ベツ</t>
    </rPh>
    <rPh sb="15" eb="16">
      <t>ヒョウ</t>
    </rPh>
    <rPh sb="16" eb="18">
      <t>キサイ</t>
    </rPh>
    <rPh sb="18" eb="20">
      <t>チュウシャク</t>
    </rPh>
    <rPh sb="22" eb="23">
      <t>カナラ</t>
    </rPh>
    <rPh sb="25" eb="27">
      <t>カクニン</t>
    </rPh>
    <rPh sb="27" eb="28">
      <t>クダ</t>
    </rPh>
    <phoneticPr fontId="19"/>
  </si>
  <si>
    <t>F</t>
    <phoneticPr fontId="19"/>
  </si>
  <si>
    <t>F</t>
    <phoneticPr fontId="19"/>
  </si>
  <si>
    <t>G</t>
    <phoneticPr fontId="19"/>
  </si>
  <si>
    <t>H</t>
    <phoneticPr fontId="19"/>
  </si>
  <si>
    <t>I</t>
    <phoneticPr fontId="19"/>
  </si>
  <si>
    <t>K</t>
    <phoneticPr fontId="19"/>
  </si>
  <si>
    <t>L</t>
    <phoneticPr fontId="19"/>
  </si>
  <si>
    <t>A～Cについて、複数該当する場合は難易度が高い方で算出いたします。</t>
    <phoneticPr fontId="19"/>
  </si>
  <si>
    <t>　</t>
    <phoneticPr fontId="19"/>
  </si>
  <si>
    <t>区　分</t>
    <rPh sb="0" eb="1">
      <t>ク</t>
    </rPh>
    <rPh sb="2" eb="3">
      <t>ブン</t>
    </rPh>
    <phoneticPr fontId="19"/>
  </si>
  <si>
    <t>　■治験　　　□製造販売後臨床試験</t>
    <rPh sb="2" eb="4">
      <t>チケン</t>
    </rPh>
    <rPh sb="8" eb="10">
      <t>セイゾウ</t>
    </rPh>
    <rPh sb="10" eb="12">
      <t>ハンバイ</t>
    </rPh>
    <rPh sb="12" eb="13">
      <t>ゴ</t>
    </rPh>
    <rPh sb="13" eb="15">
      <t>リンショウ</t>
    </rPh>
    <rPh sb="15" eb="17">
      <t>シケン</t>
    </rPh>
    <phoneticPr fontId="19"/>
  </si>
  <si>
    <t>　■医薬品　　□医療機器　　□再生医療等製品</t>
    <rPh sb="2" eb="5">
      <t>イヤクヒン</t>
    </rPh>
    <rPh sb="8" eb="10">
      <t>イリョウ</t>
    </rPh>
    <rPh sb="10" eb="12">
      <t>キキ</t>
    </rPh>
    <rPh sb="15" eb="17">
      <t>サイセイ</t>
    </rPh>
    <rPh sb="17" eb="19">
      <t>イリョウ</t>
    </rPh>
    <rPh sb="19" eb="20">
      <t>トウ</t>
    </rPh>
    <rPh sb="20" eb="22">
      <t>セイヒン</t>
    </rPh>
    <phoneticPr fontId="19"/>
  </si>
  <si>
    <t>　□新規契約　□変更契約</t>
    <rPh sb="2" eb="4">
      <t>シンキ</t>
    </rPh>
    <rPh sb="4" eb="6">
      <t>ケイヤク</t>
    </rPh>
    <rPh sb="8" eb="10">
      <t>ヘンコウ</t>
    </rPh>
    <rPh sb="10" eb="12">
      <t>ケイヤク</t>
    </rPh>
    <phoneticPr fontId="19"/>
  </si>
  <si>
    <t>G,H,J,Lについて複数該当する場合は合算して算出いたします。</t>
    <phoneticPr fontId="19"/>
  </si>
  <si>
    <t>山口大学様式4-6（2026年01月版）</t>
    <rPh sb="0" eb="2">
      <t>ヤマグチ</t>
    </rPh>
    <rPh sb="2" eb="4">
      <t>ダイガク</t>
    </rPh>
    <rPh sb="4" eb="6">
      <t>ヨウシキ</t>
    </rPh>
    <rPh sb="14" eb="15">
      <t>ネン</t>
    </rPh>
    <rPh sb="17" eb="18">
      <t>ガツ</t>
    </rPh>
    <rPh sb="18" eb="19">
      <t>バン</t>
    </rPh>
    <phoneticPr fontId="19"/>
  </si>
  <si>
    <t>注） 医療機器は、治験薬管理費A（契約単位）を適用しない。</t>
    <rPh sb="0" eb="1">
      <t>チュウ</t>
    </rPh>
    <rPh sb="3" eb="5">
      <t>イリョウ</t>
    </rPh>
    <rPh sb="5" eb="7">
      <t>キキ</t>
    </rPh>
    <rPh sb="9" eb="12">
      <t>チケンヤク</t>
    </rPh>
    <rPh sb="12" eb="15">
      <t>カンリヒ</t>
    </rPh>
    <rPh sb="17" eb="19">
      <t>ケイヤク</t>
    </rPh>
    <rPh sb="19" eb="21">
      <t>タンイ</t>
    </rPh>
    <rPh sb="23" eb="25">
      <t>テキヨウ</t>
    </rPh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</si>
</sst>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Meiryo UI"/>
      <family val="3"/>
      <charset val="128"/>
    </font>
    <font>
      <sz val="8"/>
      <name val="Meiryo UI"/>
      <family val="3"/>
      <charset val="128"/>
    </font>
    <font>
      <sz val="11"/>
      <name val="Meiryo UI"/>
      <family val="3"/>
      <charset val="128"/>
    </font>
    <font>
      <sz val="9"/>
      <name val="Meiryo UI"/>
      <family val="3"/>
      <charset val="128"/>
    </font>
    <font>
      <b/>
      <sz val="16"/>
      <name val="Meiryo UI"/>
      <family val="3"/>
      <charset val="128"/>
    </font>
    <font>
      <sz val="12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rgb="FF000000"/>
      <name val="Meiryo UI"/>
      <family val="3"/>
      <charset val="128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rgb="FFCCFFFF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6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20" borderId="1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23" borderId="4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23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7" borderId="4" applyNumberFormat="0" applyAlignment="0" applyProtection="0">
      <alignment vertical="center"/>
    </xf>
    <xf numFmtId="0" fontId="28" fillId="0" borderId="0">
      <alignment vertical="center"/>
    </xf>
    <xf numFmtId="0" fontId="6" fillId="0" borderId="0">
      <alignment vertical="center"/>
    </xf>
    <xf numFmtId="0" fontId="28" fillId="0" borderId="0"/>
    <xf numFmtId="0" fontId="18" fillId="4" borderId="0" applyNumberFormat="0" applyBorder="0" applyAlignment="0" applyProtection="0">
      <alignment vertical="center"/>
    </xf>
  </cellStyleXfs>
  <cellXfs count="59">
    <xf numFmtId="0" fontId="0" fillId="0" borderId="0" xfId="0"/>
    <xf numFmtId="0" fontId="21" fillId="0" borderId="0" xfId="0" applyFont="1" applyAlignment="1">
      <alignment horizontal="left" vertical="top"/>
    </xf>
    <xf numFmtId="0" fontId="22" fillId="0" borderId="0" xfId="0" applyFont="1"/>
    <xf numFmtId="0" fontId="22" fillId="0" borderId="0" xfId="0" applyFont="1" applyAlignment="1">
      <alignment horizontal="center"/>
    </xf>
    <xf numFmtId="0" fontId="22" fillId="0" borderId="0" xfId="0" applyFont="1" applyAlignment="1">
      <alignment horizontal="center" vertical="center"/>
    </xf>
    <xf numFmtId="0" fontId="20" fillId="0" borderId="0" xfId="0" applyFont="1" applyAlignment="1">
      <alignment horizontal="right" vertical="center"/>
    </xf>
    <xf numFmtId="0" fontId="22" fillId="0" borderId="0" xfId="0" applyFont="1" applyAlignment="1">
      <alignment horizontal="right" vertical="center"/>
    </xf>
    <xf numFmtId="0" fontId="23" fillId="0" borderId="10" xfId="0" applyFont="1" applyBorder="1" applyAlignment="1">
      <alignment horizontal="center" vertical="center"/>
    </xf>
    <xf numFmtId="0" fontId="22" fillId="0" borderId="0" xfId="0" applyFont="1" applyAlignment="1">
      <alignment horizontal="left" vertical="center"/>
    </xf>
    <xf numFmtId="0" fontId="22" fillId="24" borderId="10" xfId="0" applyFont="1" applyFill="1" applyBorder="1" applyAlignment="1">
      <alignment horizontal="center" vertical="center"/>
    </xf>
    <xf numFmtId="0" fontId="24" fillId="0" borderId="0" xfId="0" applyFont="1" applyAlignment="1">
      <alignment horizontal="center"/>
    </xf>
    <xf numFmtId="0" fontId="25" fillId="0" borderId="0" xfId="0" applyFont="1" applyAlignment="1">
      <alignment horizontal="left"/>
    </xf>
    <xf numFmtId="0" fontId="26" fillId="0" borderId="0" xfId="0" applyFont="1" applyAlignment="1">
      <alignment horizontal="left" vertical="center"/>
    </xf>
    <xf numFmtId="0" fontId="22" fillId="0" borderId="10" xfId="0" applyFont="1" applyBorder="1" applyAlignment="1">
      <alignment horizontal="center" vertical="center"/>
    </xf>
    <xf numFmtId="0" fontId="22" fillId="0" borderId="10" xfId="0" applyFont="1" applyBorder="1" applyAlignment="1">
      <alignment horizontal="center" vertical="center" textRotation="255"/>
    </xf>
    <xf numFmtId="0" fontId="22" fillId="0" borderId="10" xfId="0" applyFont="1" applyBorder="1" applyAlignment="1">
      <alignment horizontal="center" vertical="center" wrapText="1"/>
    </xf>
    <xf numFmtId="0" fontId="27" fillId="0" borderId="10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left" vertical="center" wrapText="1"/>
    </xf>
    <xf numFmtId="0" fontId="22" fillId="0" borderId="11" xfId="0" applyFont="1" applyBorder="1" applyAlignment="1">
      <alignment horizontal="center" vertical="center"/>
    </xf>
    <xf numFmtId="0" fontId="22" fillId="24" borderId="11" xfId="0" applyFont="1" applyFill="1" applyBorder="1" applyAlignment="1">
      <alignment horizontal="center" vertical="center"/>
    </xf>
    <xf numFmtId="0" fontId="27" fillId="0" borderId="11" xfId="0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25" fillId="0" borderId="12" xfId="0" applyFont="1" applyBorder="1" applyAlignment="1">
      <alignment horizontal="left"/>
    </xf>
    <xf numFmtId="0" fontId="20" fillId="0" borderId="10" xfId="0" applyFont="1" applyBorder="1" applyAlignment="1">
      <alignment horizontal="left" vertical="center" wrapText="1"/>
    </xf>
    <xf numFmtId="0" fontId="22" fillId="25" borderId="10" xfId="0" applyFont="1" applyFill="1" applyBorder="1" applyAlignment="1">
      <alignment horizontal="center" vertical="center"/>
    </xf>
    <xf numFmtId="0" fontId="23" fillId="0" borderId="13" xfId="0" applyFont="1" applyBorder="1" applyAlignment="1">
      <alignment horizontal="left" vertical="center"/>
    </xf>
    <xf numFmtId="0" fontId="23" fillId="0" borderId="15" xfId="0" applyFont="1" applyBorder="1" applyAlignment="1">
      <alignment horizontal="left" vertical="center"/>
    </xf>
    <xf numFmtId="0" fontId="22" fillId="0" borderId="16" xfId="0" applyFont="1" applyBorder="1" applyAlignment="1">
      <alignment horizontal="center" vertical="center"/>
    </xf>
    <xf numFmtId="0" fontId="22" fillId="0" borderId="18" xfId="0" applyFont="1" applyBorder="1" applyAlignment="1">
      <alignment horizontal="center" vertical="center"/>
    </xf>
    <xf numFmtId="0" fontId="22" fillId="0" borderId="0" xfId="0" applyFont="1" applyAlignment="1">
      <alignment horizontal="left" vertical="center" wrapText="1"/>
    </xf>
    <xf numFmtId="0" fontId="26" fillId="0" borderId="13" xfId="0" applyFont="1" applyBorder="1" applyAlignment="1">
      <alignment horizontal="center" vertical="center"/>
    </xf>
    <xf numFmtId="0" fontId="26" fillId="0" borderId="14" xfId="0" applyFont="1" applyBorder="1" applyAlignment="1">
      <alignment horizontal="center" vertical="center"/>
    </xf>
    <xf numFmtId="0" fontId="26" fillId="0" borderId="15" xfId="0" applyFont="1" applyBorder="1" applyAlignment="1">
      <alignment horizontal="center" vertical="center"/>
    </xf>
    <xf numFmtId="0" fontId="22" fillId="0" borderId="17" xfId="0" applyFont="1" applyBorder="1" applyAlignment="1">
      <alignment horizontal="center" vertical="center"/>
    </xf>
    <xf numFmtId="0" fontId="22" fillId="0" borderId="13" xfId="0" applyFont="1" applyBorder="1" applyAlignment="1">
      <alignment horizontal="left" vertical="center" wrapText="1"/>
    </xf>
    <xf numFmtId="0" fontId="22" fillId="0" borderId="14" xfId="0" applyFont="1" applyBorder="1" applyAlignment="1">
      <alignment horizontal="left" vertical="center" wrapText="1"/>
    </xf>
    <xf numFmtId="0" fontId="22" fillId="0" borderId="15" xfId="0" applyFont="1" applyBorder="1" applyAlignment="1">
      <alignment horizontal="left" vertical="center" wrapText="1"/>
    </xf>
    <xf numFmtId="0" fontId="22" fillId="0" borderId="13" xfId="0" applyFont="1" applyBorder="1" applyAlignment="1">
      <alignment horizontal="center" vertical="center" wrapText="1"/>
    </xf>
    <xf numFmtId="0" fontId="22" fillId="0" borderId="14" xfId="0" applyFont="1" applyBorder="1" applyAlignment="1">
      <alignment horizontal="center" vertical="center" wrapText="1"/>
    </xf>
    <xf numFmtId="0" fontId="22" fillId="0" borderId="15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center" wrapText="1"/>
    </xf>
    <xf numFmtId="0" fontId="25" fillId="0" borderId="0" xfId="0" applyFont="1" applyAlignment="1">
      <alignment horizontal="left"/>
    </xf>
    <xf numFmtId="0" fontId="22" fillId="0" borderId="13" xfId="0" applyFont="1" applyBorder="1" applyAlignment="1">
      <alignment horizontal="center" vertical="center"/>
    </xf>
    <xf numFmtId="0" fontId="22" fillId="0" borderId="14" xfId="0" applyFont="1" applyBorder="1" applyAlignment="1">
      <alignment horizontal="center" vertical="center"/>
    </xf>
    <xf numFmtId="0" fontId="22" fillId="0" borderId="15" xfId="0" applyFont="1" applyBorder="1" applyAlignment="1">
      <alignment horizontal="center" vertical="center"/>
    </xf>
    <xf numFmtId="0" fontId="20" fillId="0" borderId="12" xfId="0" applyFont="1" applyBorder="1" applyAlignment="1">
      <alignment horizontal="right" vertical="center"/>
    </xf>
    <xf numFmtId="0" fontId="24" fillId="0" borderId="0" xfId="0" applyFont="1" applyAlignment="1">
      <alignment horizontal="center"/>
    </xf>
    <xf numFmtId="0" fontId="23" fillId="0" borderId="11" xfId="0" applyFont="1" applyBorder="1" applyAlignment="1">
      <alignment horizontal="center" vertical="center"/>
    </xf>
    <xf numFmtId="0" fontId="23" fillId="0" borderId="19" xfId="0" applyFont="1" applyBorder="1" applyAlignment="1">
      <alignment horizontal="center" vertical="center"/>
    </xf>
    <xf numFmtId="0" fontId="23" fillId="0" borderId="20" xfId="0" applyFont="1" applyBorder="1" applyAlignment="1">
      <alignment horizontal="center" vertical="center"/>
    </xf>
    <xf numFmtId="0" fontId="23" fillId="0" borderId="14" xfId="0" applyFont="1" applyBorder="1" applyAlignment="1">
      <alignment horizontal="left" vertical="center"/>
    </xf>
    <xf numFmtId="0" fontId="22" fillId="0" borderId="13" xfId="0" applyFont="1" applyBorder="1" applyAlignment="1">
      <alignment horizontal="left" vertical="center"/>
    </xf>
    <xf numFmtId="0" fontId="22" fillId="0" borderId="14" xfId="0" applyFont="1" applyBorder="1" applyAlignment="1">
      <alignment horizontal="left" vertical="center"/>
    </xf>
    <xf numFmtId="0" fontId="22" fillId="0" borderId="15" xfId="0" applyFont="1" applyBorder="1" applyAlignment="1">
      <alignment horizontal="left" vertical="center"/>
    </xf>
    <xf numFmtId="0" fontId="23" fillId="0" borderId="13" xfId="0" applyFont="1" applyBorder="1" applyAlignment="1">
      <alignment horizontal="left" vertical="center" wrapText="1"/>
    </xf>
    <xf numFmtId="0" fontId="23" fillId="0" borderId="15" xfId="0" applyFont="1" applyBorder="1" applyAlignment="1">
      <alignment horizontal="left" vertical="center" wrapText="1"/>
    </xf>
    <xf numFmtId="0" fontId="29" fillId="0" borderId="0" xfId="0" applyFont="1" applyAlignment="1">
      <alignment horizontal="left" vertical="top"/>
    </xf>
  </cellXfs>
  <cellStyles count="46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 2" xfId="33" xr:uid="{00000000-0005-0000-0000-000020000000}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 2" xfId="42" xr:uid="{00000000-0005-0000-0000-00002A000000}"/>
    <cellStyle name="標準 2 2" xfId="43" xr:uid="{00000000-0005-0000-0000-00002B000000}"/>
    <cellStyle name="標準 3" xfId="44" xr:uid="{00000000-0005-0000-0000-00002C000000}"/>
    <cellStyle name="良い" xfId="45" builtinId="26" customBuiltin="1"/>
  </cellStyles>
  <dxfs count="0"/>
  <tableStyles count="0" defaultTableStyle="TableStyleMedium9" defaultPivotStyle="PivotStyleLight16"/>
  <colors>
    <mruColors>
      <color rgb="FF000000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AG46"/>
  <sheetViews>
    <sheetView tabSelected="1" view="pageBreakPreview" zoomScale="85" zoomScaleNormal="85" zoomScaleSheetLayoutView="85" workbookViewId="0">
      <selection activeCell="AL12" sqref="AL12"/>
    </sheetView>
  </sheetViews>
  <sheetFormatPr defaultColWidth="3.125" defaultRowHeight="15.75" x14ac:dyDescent="0.15"/>
  <cols>
    <col min="1" max="1" width="3.625" style="4" customWidth="1"/>
    <col min="2" max="2" width="5.375" style="4" customWidth="1"/>
    <col min="3" max="3" width="7.125" style="4" customWidth="1"/>
    <col min="4" max="4" width="9" style="4" customWidth="1"/>
    <col min="5" max="5" width="4" style="4" customWidth="1"/>
    <col min="6" max="6" width="3.125" style="4" customWidth="1"/>
    <col min="7" max="7" width="12.875" style="4" customWidth="1"/>
    <col min="8" max="8" width="3.125" style="4" customWidth="1"/>
    <col min="9" max="9" width="12.875" style="4" customWidth="1"/>
    <col min="10" max="10" width="3.125" style="4" customWidth="1"/>
    <col min="11" max="11" width="12.875" style="4" customWidth="1"/>
    <col min="12" max="12" width="3.125" style="4" customWidth="1"/>
    <col min="13" max="13" width="3.875" style="4" customWidth="1"/>
    <col min="14" max="14" width="2.5" style="4" customWidth="1"/>
    <col min="15" max="15" width="5.75" style="4" customWidth="1"/>
    <col min="16" max="16" width="3.125" style="4" customWidth="1"/>
    <col min="17" max="17" width="12.625" style="4" customWidth="1"/>
    <col min="18" max="18" width="6.875" style="4" customWidth="1"/>
    <col min="19" max="16384" width="3.125" style="4"/>
  </cols>
  <sheetData>
    <row r="1" spans="1:21" ht="18" customHeight="1" x14ac:dyDescent="0.25">
      <c r="A1" s="58" t="s">
        <v>79</v>
      </c>
      <c r="B1" s="1"/>
      <c r="C1" s="1"/>
      <c r="D1" s="2"/>
      <c r="E1" s="3"/>
      <c r="F1" s="2"/>
      <c r="G1" s="2"/>
      <c r="H1" s="2"/>
      <c r="I1" s="2"/>
      <c r="J1" s="2"/>
      <c r="K1" s="2"/>
      <c r="L1" s="2"/>
      <c r="M1" s="2"/>
      <c r="N1" s="2"/>
      <c r="Q1" s="47" t="s">
        <v>15</v>
      </c>
      <c r="R1" s="47"/>
      <c r="S1" s="2"/>
      <c r="T1" s="2"/>
    </row>
    <row r="2" spans="1:21" ht="13.5" customHeight="1" x14ac:dyDescent="0.15">
      <c r="G2" s="6"/>
      <c r="K2" s="7" t="s">
        <v>13</v>
      </c>
      <c r="L2" s="25" t="s">
        <v>73</v>
      </c>
      <c r="M2" s="52"/>
      <c r="N2" s="52"/>
      <c r="O2" s="52"/>
      <c r="P2" s="52"/>
      <c r="Q2" s="52"/>
      <c r="R2" s="26"/>
    </row>
    <row r="3" spans="1:21" ht="13.5" customHeight="1" x14ac:dyDescent="0.15">
      <c r="A3" s="8"/>
      <c r="G3" s="6"/>
      <c r="K3" s="49" t="s">
        <v>74</v>
      </c>
      <c r="L3" s="25" t="s">
        <v>75</v>
      </c>
      <c r="M3" s="52"/>
      <c r="N3" s="52"/>
      <c r="O3" s="52"/>
      <c r="P3" s="52"/>
      <c r="Q3" s="52"/>
      <c r="R3" s="26"/>
      <c r="S3" s="5"/>
    </row>
    <row r="4" spans="1:21" ht="13.5" customHeight="1" x14ac:dyDescent="0.15">
      <c r="G4" s="6"/>
      <c r="K4" s="50"/>
      <c r="L4" s="25" t="s">
        <v>76</v>
      </c>
      <c r="M4" s="52"/>
      <c r="N4" s="52"/>
      <c r="O4" s="52"/>
      <c r="P4" s="52"/>
      <c r="Q4" s="52"/>
      <c r="R4" s="26"/>
    </row>
    <row r="5" spans="1:21" ht="13.5" customHeight="1" x14ac:dyDescent="0.15">
      <c r="G5" s="6"/>
      <c r="K5" s="51"/>
      <c r="L5" s="25" t="s">
        <v>77</v>
      </c>
      <c r="M5" s="52"/>
      <c r="N5" s="52"/>
      <c r="O5" s="52"/>
      <c r="P5" s="52"/>
      <c r="Q5" s="52"/>
      <c r="R5" s="26"/>
    </row>
    <row r="6" spans="1:21" ht="24.75" customHeight="1" x14ac:dyDescent="0.3">
      <c r="A6" s="48" t="s">
        <v>16</v>
      </c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</row>
    <row r="7" spans="1:21" ht="12.75" customHeight="1" x14ac:dyDescent="0.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</row>
    <row r="8" spans="1:21" ht="18.75" customHeight="1" x14ac:dyDescent="0.25">
      <c r="A8" s="11" t="s">
        <v>31</v>
      </c>
      <c r="B8" s="12"/>
      <c r="C8" s="12"/>
    </row>
    <row r="9" spans="1:21" ht="2.25" customHeight="1" x14ac:dyDescent="0.25">
      <c r="A9" s="11"/>
      <c r="B9" s="12"/>
      <c r="C9" s="12"/>
    </row>
    <row r="10" spans="1:21" ht="62.25" customHeight="1" x14ac:dyDescent="0.15">
      <c r="A10" s="13"/>
      <c r="B10" s="44" t="s">
        <v>8</v>
      </c>
      <c r="C10" s="45"/>
      <c r="D10" s="46"/>
      <c r="E10" s="14" t="s">
        <v>1</v>
      </c>
      <c r="F10" s="37" t="s">
        <v>10</v>
      </c>
      <c r="G10" s="39"/>
      <c r="H10" s="37" t="s">
        <v>21</v>
      </c>
      <c r="I10" s="39"/>
      <c r="J10" s="37" t="s">
        <v>22</v>
      </c>
      <c r="K10" s="39"/>
      <c r="L10" s="37" t="s">
        <v>23</v>
      </c>
      <c r="M10" s="38"/>
      <c r="N10" s="38"/>
      <c r="O10" s="39"/>
      <c r="P10" s="37" t="s">
        <v>24</v>
      </c>
      <c r="Q10" s="39"/>
      <c r="R10" s="14" t="s">
        <v>2</v>
      </c>
    </row>
    <row r="11" spans="1:21" ht="33" customHeight="1" x14ac:dyDescent="0.15">
      <c r="A11" s="13" t="s">
        <v>3</v>
      </c>
      <c r="B11" s="53" t="s">
        <v>17</v>
      </c>
      <c r="C11" s="54"/>
      <c r="D11" s="55"/>
      <c r="E11" s="13">
        <v>4</v>
      </c>
      <c r="F11" s="27"/>
      <c r="G11" s="28"/>
      <c r="H11" s="9"/>
      <c r="I11" s="13" t="s">
        <v>19</v>
      </c>
      <c r="J11" s="9"/>
      <c r="K11" s="13" t="s">
        <v>20</v>
      </c>
      <c r="L11" s="27"/>
      <c r="M11" s="33"/>
      <c r="N11" s="33"/>
      <c r="O11" s="28"/>
      <c r="P11" s="56"/>
      <c r="Q11" s="57"/>
      <c r="R11" s="16" t="str">
        <f>IF(H11="○",8,IF(J11="○",12,""))</f>
        <v/>
      </c>
    </row>
    <row r="12" spans="1:21" ht="35.25" customHeight="1" x14ac:dyDescent="0.15">
      <c r="A12" s="13" t="s">
        <v>4</v>
      </c>
      <c r="B12" s="34" t="s">
        <v>28</v>
      </c>
      <c r="C12" s="35"/>
      <c r="D12" s="36"/>
      <c r="E12" s="13">
        <v>5</v>
      </c>
      <c r="F12" s="9"/>
      <c r="G12" s="15" t="s">
        <v>25</v>
      </c>
      <c r="H12" s="9"/>
      <c r="I12" s="15" t="s">
        <v>26</v>
      </c>
      <c r="J12" s="9"/>
      <c r="K12" s="15" t="s">
        <v>27</v>
      </c>
      <c r="L12" s="9"/>
      <c r="M12" s="37" t="s">
        <v>59</v>
      </c>
      <c r="N12" s="38"/>
      <c r="O12" s="39"/>
      <c r="P12" s="56"/>
      <c r="Q12" s="57"/>
      <c r="R12" s="16" t="str">
        <f>IF(F12="○",5,IF(H12="○",10,IF(J12="○",15,IF(L12="○",25,""))))</f>
        <v/>
      </c>
      <c r="U12" s="8"/>
    </row>
    <row r="13" spans="1:21" ht="35.25" customHeight="1" x14ac:dyDescent="0.15">
      <c r="A13" s="13" t="s">
        <v>5</v>
      </c>
      <c r="B13" s="53" t="s">
        <v>18</v>
      </c>
      <c r="C13" s="54"/>
      <c r="D13" s="55"/>
      <c r="E13" s="18">
        <v>5</v>
      </c>
      <c r="F13" s="19"/>
      <c r="G13" s="18" t="s">
        <v>29</v>
      </c>
      <c r="H13" s="19"/>
      <c r="I13" s="18" t="s">
        <v>30</v>
      </c>
      <c r="J13" s="19"/>
      <c r="K13" s="18" t="s">
        <v>53</v>
      </c>
      <c r="L13" s="19"/>
      <c r="M13" s="37" t="s">
        <v>52</v>
      </c>
      <c r="N13" s="38"/>
      <c r="O13" s="39"/>
      <c r="P13" s="56"/>
      <c r="Q13" s="57"/>
      <c r="R13" s="20" t="str">
        <f>IF(F13="○",5,IF(H13="○",10,IF(J13="○",15,IF(L13="○",25,""))))</f>
        <v/>
      </c>
      <c r="U13" s="8"/>
    </row>
    <row r="14" spans="1:21" ht="27.75" customHeight="1" x14ac:dyDescent="0.15">
      <c r="A14" s="30" t="s">
        <v>14</v>
      </c>
      <c r="B14" s="31"/>
      <c r="C14" s="31"/>
      <c r="D14" s="32"/>
      <c r="E14" s="30" t="s">
        <v>34</v>
      </c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2"/>
      <c r="R14" s="16" t="str">
        <f>IF(SUM(R11:R13)=0,"",SUM(R11:R13))</f>
        <v/>
      </c>
    </row>
    <row r="15" spans="1:21" ht="21" customHeight="1" x14ac:dyDescent="0.15">
      <c r="B15" s="8" t="s">
        <v>72</v>
      </c>
      <c r="D15" s="8"/>
      <c r="R15" s="21"/>
    </row>
    <row r="16" spans="1:21" ht="21" customHeight="1" x14ac:dyDescent="0.15">
      <c r="B16" s="8"/>
      <c r="D16" s="8"/>
      <c r="R16" s="21"/>
    </row>
    <row r="17" spans="1:33" ht="22.5" customHeight="1" x14ac:dyDescent="0.25">
      <c r="A17" s="43" t="s">
        <v>32</v>
      </c>
      <c r="B17" s="43"/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</row>
    <row r="18" spans="1:33" ht="2.25" customHeight="1" x14ac:dyDescent="0.25">
      <c r="A18" s="22"/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</row>
    <row r="19" spans="1:33" ht="62.25" customHeight="1" x14ac:dyDescent="0.15">
      <c r="A19" s="13"/>
      <c r="B19" s="44" t="s">
        <v>8</v>
      </c>
      <c r="C19" s="45"/>
      <c r="D19" s="46"/>
      <c r="E19" s="14" t="s">
        <v>1</v>
      </c>
      <c r="F19" s="37" t="s">
        <v>10</v>
      </c>
      <c r="G19" s="39"/>
      <c r="H19" s="37" t="s">
        <v>21</v>
      </c>
      <c r="I19" s="39"/>
      <c r="J19" s="37" t="s">
        <v>22</v>
      </c>
      <c r="K19" s="39"/>
      <c r="L19" s="37" t="s">
        <v>23</v>
      </c>
      <c r="M19" s="38"/>
      <c r="N19" s="38"/>
      <c r="O19" s="39"/>
      <c r="P19" s="37" t="s">
        <v>24</v>
      </c>
      <c r="Q19" s="39"/>
      <c r="R19" s="14" t="s">
        <v>2</v>
      </c>
    </row>
    <row r="20" spans="1:33" ht="27" customHeight="1" x14ac:dyDescent="0.15">
      <c r="A20" s="13" t="s">
        <v>6</v>
      </c>
      <c r="B20" s="34" t="s">
        <v>33</v>
      </c>
      <c r="C20" s="35"/>
      <c r="D20" s="36"/>
      <c r="E20" s="13">
        <v>2</v>
      </c>
      <c r="F20" s="9"/>
      <c r="G20" s="15" t="s">
        <v>42</v>
      </c>
      <c r="H20" s="9"/>
      <c r="I20" s="15">
        <v>3</v>
      </c>
      <c r="J20" s="9"/>
      <c r="K20" s="15">
        <v>4</v>
      </c>
      <c r="L20" s="9"/>
      <c r="M20" s="37" t="s">
        <v>43</v>
      </c>
      <c r="N20" s="38"/>
      <c r="O20" s="39"/>
      <c r="P20" s="25"/>
      <c r="Q20" s="26"/>
      <c r="R20" s="16" t="str">
        <f>IF(F20="○",2,IF(H20="○",4,IF(J20="○",6,IF(L20="○",10,""))))</f>
        <v/>
      </c>
      <c r="U20" s="8"/>
    </row>
    <row r="21" spans="1:33" ht="27" customHeight="1" x14ac:dyDescent="0.15">
      <c r="A21" s="13" t="s">
        <v>65</v>
      </c>
      <c r="B21" s="34" t="s">
        <v>7</v>
      </c>
      <c r="C21" s="35"/>
      <c r="D21" s="36"/>
      <c r="E21" s="13">
        <v>2</v>
      </c>
      <c r="F21" s="9"/>
      <c r="G21" s="15" t="s">
        <v>9</v>
      </c>
      <c r="H21" s="9"/>
      <c r="I21" s="15" t="s">
        <v>11</v>
      </c>
      <c r="J21" s="9"/>
      <c r="K21" s="15" t="s">
        <v>37</v>
      </c>
      <c r="L21" s="27"/>
      <c r="M21" s="33"/>
      <c r="N21" s="33"/>
      <c r="O21" s="28"/>
      <c r="P21" s="25"/>
      <c r="Q21" s="26"/>
      <c r="R21" s="16" t="str">
        <f>IF(F21="○",2,IF(H21="○",4,IF(J21="○",6,"")))</f>
        <v/>
      </c>
      <c r="U21" s="8"/>
    </row>
    <row r="22" spans="1:33" ht="27" customHeight="1" x14ac:dyDescent="0.15">
      <c r="A22" s="13" t="s">
        <v>66</v>
      </c>
      <c r="B22" s="34" t="s">
        <v>45</v>
      </c>
      <c r="C22" s="35"/>
      <c r="D22" s="36"/>
      <c r="E22" s="13">
        <v>6</v>
      </c>
      <c r="F22" s="9"/>
      <c r="G22" s="15" t="s">
        <v>38</v>
      </c>
      <c r="H22" s="27"/>
      <c r="I22" s="28"/>
      <c r="J22" s="27"/>
      <c r="K22" s="28"/>
      <c r="L22" s="27"/>
      <c r="M22" s="33"/>
      <c r="N22" s="33"/>
      <c r="O22" s="28"/>
      <c r="P22" s="25"/>
      <c r="Q22" s="26"/>
      <c r="R22" s="16" t="str">
        <f>IF(F22="○",6,"")</f>
        <v/>
      </c>
      <c r="U22" s="8"/>
    </row>
    <row r="23" spans="1:33" ht="27" customHeight="1" x14ac:dyDescent="0.15">
      <c r="A23" s="13" t="s">
        <v>67</v>
      </c>
      <c r="B23" s="34" t="s">
        <v>60</v>
      </c>
      <c r="C23" s="35"/>
      <c r="D23" s="36"/>
      <c r="E23" s="13">
        <v>2</v>
      </c>
      <c r="F23" s="9"/>
      <c r="G23" s="15" t="s">
        <v>36</v>
      </c>
      <c r="H23" s="9"/>
      <c r="I23" s="15" t="s">
        <v>39</v>
      </c>
      <c r="J23" s="27"/>
      <c r="K23" s="28"/>
      <c r="L23" s="9"/>
      <c r="M23" s="40" t="s">
        <v>62</v>
      </c>
      <c r="N23" s="41"/>
      <c r="O23" s="42"/>
      <c r="P23" s="25"/>
      <c r="Q23" s="26"/>
      <c r="R23" s="16">
        <f>IF(F23="○",2,0)+IF(H23="○",4,0)+IF(L23="○",10,0)</f>
        <v>0</v>
      </c>
      <c r="U23" s="8"/>
    </row>
    <row r="24" spans="1:33" ht="27" customHeight="1" x14ac:dyDescent="0.15">
      <c r="A24" s="13" t="s">
        <v>68</v>
      </c>
      <c r="B24" s="34" t="s">
        <v>48</v>
      </c>
      <c r="C24" s="35"/>
      <c r="D24" s="36"/>
      <c r="E24" s="13">
        <v>2</v>
      </c>
      <c r="F24" s="9"/>
      <c r="G24" s="15" t="s">
        <v>54</v>
      </c>
      <c r="H24" s="9"/>
      <c r="I24" s="15" t="s">
        <v>57</v>
      </c>
      <c r="J24" s="9"/>
      <c r="K24" s="15" t="s">
        <v>58</v>
      </c>
      <c r="L24" s="27"/>
      <c r="M24" s="33"/>
      <c r="N24" s="33"/>
      <c r="O24" s="28"/>
      <c r="P24" s="25"/>
      <c r="Q24" s="26"/>
      <c r="R24" s="16">
        <f>IF(F24="○",2,0)+IF(H24="○",4,0)+IF(J24="○",6,0)</f>
        <v>0</v>
      </c>
      <c r="U24" s="8"/>
    </row>
    <row r="25" spans="1:33" ht="27" customHeight="1" x14ac:dyDescent="0.15">
      <c r="A25" s="13" t="s">
        <v>69</v>
      </c>
      <c r="B25" s="34" t="s">
        <v>44</v>
      </c>
      <c r="C25" s="35"/>
      <c r="D25" s="36"/>
      <c r="E25" s="13">
        <v>15</v>
      </c>
      <c r="F25" s="9"/>
      <c r="G25" s="15" t="s">
        <v>40</v>
      </c>
      <c r="H25" s="27"/>
      <c r="I25" s="28"/>
      <c r="J25" s="27"/>
      <c r="K25" s="28"/>
      <c r="L25" s="27"/>
      <c r="M25" s="33"/>
      <c r="N25" s="33"/>
      <c r="O25" s="28"/>
      <c r="P25" s="25"/>
      <c r="Q25" s="26"/>
      <c r="R25" s="16" t="str">
        <f>IF(F25="○",15,"")</f>
        <v/>
      </c>
      <c r="U25" s="8"/>
    </row>
    <row r="26" spans="1:33" ht="27" customHeight="1" x14ac:dyDescent="0.15">
      <c r="A26" s="13" t="s">
        <v>12</v>
      </c>
      <c r="B26" s="34" t="s">
        <v>51</v>
      </c>
      <c r="C26" s="35"/>
      <c r="D26" s="36"/>
      <c r="E26" s="13">
        <v>4</v>
      </c>
      <c r="F26" s="27"/>
      <c r="G26" s="28"/>
      <c r="H26" s="27"/>
      <c r="I26" s="28"/>
      <c r="J26" s="9"/>
      <c r="K26" s="15" t="s">
        <v>55</v>
      </c>
      <c r="L26" s="9"/>
      <c r="M26" s="37" t="s">
        <v>56</v>
      </c>
      <c r="N26" s="38"/>
      <c r="O26" s="39"/>
      <c r="P26" s="25"/>
      <c r="Q26" s="26"/>
      <c r="R26" s="16">
        <f>IF(J26="○",12,0)+IF(L26="○",20,0)</f>
        <v>0</v>
      </c>
      <c r="U26" s="8"/>
    </row>
    <row r="27" spans="1:33" ht="27" customHeight="1" x14ac:dyDescent="0.25">
      <c r="A27" s="13" t="s">
        <v>70</v>
      </c>
      <c r="B27" s="34" t="s">
        <v>61</v>
      </c>
      <c r="C27" s="35"/>
      <c r="D27" s="36"/>
      <c r="E27" s="13">
        <v>20</v>
      </c>
      <c r="F27" s="9"/>
      <c r="G27" s="15" t="s">
        <v>41</v>
      </c>
      <c r="H27" s="27"/>
      <c r="I27" s="28"/>
      <c r="J27" s="27"/>
      <c r="K27" s="28"/>
      <c r="L27" s="27"/>
      <c r="M27" s="33"/>
      <c r="N27" s="33"/>
      <c r="O27" s="28"/>
      <c r="P27" s="25"/>
      <c r="Q27" s="26"/>
      <c r="R27" s="16" t="str">
        <f>IF(F27="○",20,"")</f>
        <v/>
      </c>
      <c r="U27" s="8"/>
      <c r="AG27" s="2"/>
    </row>
    <row r="28" spans="1:33" ht="36" customHeight="1" x14ac:dyDescent="0.15">
      <c r="A28" s="13" t="s">
        <v>71</v>
      </c>
      <c r="B28" s="34" t="s">
        <v>63</v>
      </c>
      <c r="C28" s="35"/>
      <c r="D28" s="36"/>
      <c r="E28" s="13">
        <v>1</v>
      </c>
      <c r="F28" s="24"/>
      <c r="G28" s="15" t="s">
        <v>46</v>
      </c>
      <c r="H28" s="24"/>
      <c r="I28" s="23" t="s">
        <v>47</v>
      </c>
      <c r="J28" s="24"/>
      <c r="K28" s="17" t="s">
        <v>49</v>
      </c>
      <c r="L28" s="27"/>
      <c r="M28" s="33"/>
      <c r="N28" s="33"/>
      <c r="O28" s="28"/>
      <c r="P28" s="25"/>
      <c r="Q28" s="26"/>
      <c r="R28" s="16">
        <f>(F28*1)+(H28*2)+(J28*3)</f>
        <v>0</v>
      </c>
    </row>
    <row r="29" spans="1:33" ht="28.5" customHeight="1" x14ac:dyDescent="0.15">
      <c r="A29" s="30" t="s">
        <v>14</v>
      </c>
      <c r="B29" s="31"/>
      <c r="C29" s="31"/>
      <c r="D29" s="32"/>
      <c r="E29" s="30" t="s">
        <v>35</v>
      </c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2"/>
      <c r="R29" s="16" t="str">
        <f>IF(SUM(R20:R28)=0,"",SUM(R20:R28))</f>
        <v/>
      </c>
    </row>
    <row r="30" spans="1:33" ht="20.25" customHeight="1" x14ac:dyDescent="0.15">
      <c r="B30" s="8" t="s">
        <v>78</v>
      </c>
    </row>
    <row r="31" spans="1:33" x14ac:dyDescent="0.15">
      <c r="B31" s="9"/>
      <c r="C31" s="8" t="s">
        <v>0</v>
      </c>
    </row>
    <row r="32" spans="1:33" x14ac:dyDescent="0.15">
      <c r="B32" s="24"/>
      <c r="C32" s="8" t="s">
        <v>50</v>
      </c>
    </row>
    <row r="33" spans="2:18" x14ac:dyDescent="0.25">
      <c r="B33" s="2"/>
      <c r="C33" s="8"/>
    </row>
    <row r="34" spans="2:18" ht="36.75" customHeight="1" x14ac:dyDescent="0.15">
      <c r="B34" s="29" t="s">
        <v>80</v>
      </c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</row>
    <row r="35" spans="2:18" x14ac:dyDescent="0.25">
      <c r="B35" s="2"/>
      <c r="C35" s="8"/>
    </row>
    <row r="36" spans="2:18" x14ac:dyDescent="0.25">
      <c r="B36" s="2" t="s">
        <v>64</v>
      </c>
      <c r="C36" s="8"/>
    </row>
    <row r="37" spans="2:18" x14ac:dyDescent="0.25">
      <c r="B37" s="2"/>
      <c r="C37" s="8"/>
    </row>
    <row r="38" spans="2:18" x14ac:dyDescent="0.25">
      <c r="B38" s="2"/>
      <c r="C38" s="8"/>
    </row>
    <row r="39" spans="2:18" x14ac:dyDescent="0.25">
      <c r="B39" s="2"/>
      <c r="C39" s="8"/>
    </row>
    <row r="40" spans="2:18" x14ac:dyDescent="0.25">
      <c r="B40" s="2"/>
      <c r="C40" s="8"/>
    </row>
    <row r="41" spans="2:18" x14ac:dyDescent="0.15">
      <c r="B41" s="6"/>
      <c r="C41" s="8"/>
    </row>
    <row r="42" spans="2:18" x14ac:dyDescent="0.15">
      <c r="B42" s="6"/>
      <c r="C42" s="8"/>
    </row>
    <row r="43" spans="2:18" x14ac:dyDescent="0.15">
      <c r="B43" s="6"/>
      <c r="C43" s="8"/>
    </row>
    <row r="44" spans="2:18" x14ac:dyDescent="0.15">
      <c r="C44" s="8"/>
    </row>
    <row r="45" spans="2:18" x14ac:dyDescent="0.15">
      <c r="C45" s="8"/>
    </row>
    <row r="46" spans="2:18" x14ac:dyDescent="0.15">
      <c r="B46" s="6"/>
      <c r="C46" s="8"/>
    </row>
  </sheetData>
  <mergeCells count="71">
    <mergeCell ref="B28:D28"/>
    <mergeCell ref="L28:O28"/>
    <mergeCell ref="B20:D20"/>
    <mergeCell ref="L5:R5"/>
    <mergeCell ref="L22:O22"/>
    <mergeCell ref="P22:Q22"/>
    <mergeCell ref="B12:D12"/>
    <mergeCell ref="B11:D11"/>
    <mergeCell ref="F11:G11"/>
    <mergeCell ref="L11:O11"/>
    <mergeCell ref="B13:D13"/>
    <mergeCell ref="M13:O13"/>
    <mergeCell ref="P13:Q13"/>
    <mergeCell ref="P11:Q11"/>
    <mergeCell ref="M12:O12"/>
    <mergeCell ref="P12:Q12"/>
    <mergeCell ref="Q1:R1"/>
    <mergeCell ref="A6:R6"/>
    <mergeCell ref="B10:D10"/>
    <mergeCell ref="F10:G10"/>
    <mergeCell ref="H10:I10"/>
    <mergeCell ref="J10:K10"/>
    <mergeCell ref="K3:K5"/>
    <mergeCell ref="L10:O10"/>
    <mergeCell ref="P10:Q10"/>
    <mergeCell ref="L2:R2"/>
    <mergeCell ref="L3:R3"/>
    <mergeCell ref="L4:R4"/>
    <mergeCell ref="A14:D14"/>
    <mergeCell ref="E14:Q14"/>
    <mergeCell ref="A17:R17"/>
    <mergeCell ref="P21:Q21"/>
    <mergeCell ref="B19:D19"/>
    <mergeCell ref="F19:G19"/>
    <mergeCell ref="H19:I19"/>
    <mergeCell ref="J19:K19"/>
    <mergeCell ref="L19:O19"/>
    <mergeCell ref="P19:Q19"/>
    <mergeCell ref="M20:O20"/>
    <mergeCell ref="P20:Q20"/>
    <mergeCell ref="H26:I26"/>
    <mergeCell ref="M26:O26"/>
    <mergeCell ref="P26:Q26"/>
    <mergeCell ref="B21:D21"/>
    <mergeCell ref="L24:O24"/>
    <mergeCell ref="P24:Q24"/>
    <mergeCell ref="B22:D22"/>
    <mergeCell ref="H22:I22"/>
    <mergeCell ref="J22:K22"/>
    <mergeCell ref="M23:O23"/>
    <mergeCell ref="P23:Q23"/>
    <mergeCell ref="B24:D24"/>
    <mergeCell ref="L21:O21"/>
    <mergeCell ref="B23:D23"/>
    <mergeCell ref="J23:K23"/>
    <mergeCell ref="P27:Q27"/>
    <mergeCell ref="H25:I25"/>
    <mergeCell ref="J25:K25"/>
    <mergeCell ref="P25:Q25"/>
    <mergeCell ref="B34:R34"/>
    <mergeCell ref="P28:Q28"/>
    <mergeCell ref="A29:D29"/>
    <mergeCell ref="E29:Q29"/>
    <mergeCell ref="L25:O25"/>
    <mergeCell ref="B25:D25"/>
    <mergeCell ref="B27:D27"/>
    <mergeCell ref="H27:I27"/>
    <mergeCell ref="J27:K27"/>
    <mergeCell ref="L27:O27"/>
    <mergeCell ref="B26:D26"/>
    <mergeCell ref="F26:G26"/>
  </mergeCells>
  <phoneticPr fontId="19"/>
  <printOptions horizontalCentered="1"/>
  <pageMargins left="0.35433070866141736" right="0.19685039370078741" top="0.55118110236220474" bottom="0.23622047244094491" header="0.23622047244094491" footer="0.19685039370078741"/>
  <pageSetup paperSize="9" scale="85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記載整備案_治験薬管理費ポイント表</vt:lpstr>
      <vt:lpstr>記載整備案_治験薬管理費ポイント表!Print_Area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sangakukeiri</dc:creator>
  <cp:lastModifiedBy>有馬　秀樹</cp:lastModifiedBy>
  <cp:lastPrinted>2025-01-08T02:29:29Z</cp:lastPrinted>
  <dcterms:created xsi:type="dcterms:W3CDTF">2008-02-18T09:59:37Z</dcterms:created>
  <dcterms:modified xsi:type="dcterms:W3CDTF">2025-12-24T06:15:38Z</dcterms:modified>
</cp:coreProperties>
</file>