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E6A2536F-BC26-4DA7-A462-E97EAD7ECE7C}" xr6:coauthVersionLast="47" xr6:coauthVersionMax="47" xr10:uidLastSave="{00000000-0000-0000-0000-000000000000}"/>
  <bookViews>
    <workbookView xWindow="0" yWindow="1005" windowWidth="28515" windowHeight="14475" tabRatio="851" activeTab="3" xr2:uid="{00000000-000D-0000-FFFF-FFFF00000000}"/>
  </bookViews>
  <sheets>
    <sheet name="山口大学様式1_治験計画の概要" sheetId="2" r:id="rId1"/>
    <sheet name="山大様式4-1_研究経費ポイント表－治験・医薬品－" sheetId="3" r:id="rId2"/>
    <sheet name="山口大学様式4-7_治験製品管理費ポイント算出表 " sheetId="7" r:id="rId3"/>
    <sheet name="山口大学様式6_研究経費算定内訳書＜契約単位＞" sheetId="5" r:id="rId4"/>
    <sheet name="山口大学様式6_研究経費算定内訳書＜症例単位＞" sheetId="6" r:id="rId5"/>
  </sheets>
  <definedNames>
    <definedName name="_xlnm.Print_Area" localSheetId="0">山口大学様式1_治験計画の概要!$A$1:$H$133</definedName>
    <definedName name="_xlnm.Print_Area" localSheetId="2">'山口大学様式4-7_治験製品管理費ポイント算出表 '!$A$1:$R$35</definedName>
    <definedName name="_xlnm.Print_Area" localSheetId="3">'山口大学様式6_研究経費算定内訳書＜契約単位＞'!$A$1:$H$48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1" i="7" l="1"/>
  <c r="R12" i="7"/>
  <c r="R13" i="7"/>
  <c r="R20" i="7"/>
  <c r="R21" i="7"/>
  <c r="R22" i="7"/>
  <c r="R23" i="7"/>
  <c r="R24" i="7"/>
  <c r="R25" i="7"/>
  <c r="R26" i="7"/>
  <c r="R27" i="7"/>
  <c r="R28" i="7"/>
  <c r="R29" i="7"/>
  <c r="R30" i="7" l="1"/>
  <c r="F7" i="6" s="1"/>
  <c r="R14" i="7"/>
  <c r="D18" i="6"/>
  <c r="D17" i="6"/>
  <c r="D16" i="6"/>
  <c r="F23" i="5"/>
  <c r="D10" i="5"/>
  <c r="D11" i="5"/>
  <c r="D9" i="5"/>
  <c r="D8" i="5"/>
  <c r="E7" i="5"/>
  <c r="D7" i="5"/>
  <c r="D6" i="5"/>
  <c r="F40" i="5" l="1"/>
  <c r="F20" i="5"/>
  <c r="H2" i="5"/>
  <c r="L2" i="3"/>
  <c r="G23" i="5" l="1"/>
  <c r="H1" i="6" l="1"/>
  <c r="G43" i="6"/>
  <c r="G42" i="6"/>
  <c r="G32" i="6"/>
  <c r="G33" i="6" s="1"/>
  <c r="G34" i="6" s="1"/>
  <c r="G35" i="6" s="1"/>
  <c r="G36" i="6" s="1"/>
  <c r="G23" i="6"/>
  <c r="G24" i="6" s="1"/>
  <c r="R30" i="3"/>
  <c r="R29" i="3"/>
  <c r="R28" i="3"/>
  <c r="R27" i="3"/>
  <c r="R26" i="3"/>
  <c r="R25" i="3"/>
  <c r="R24" i="3"/>
  <c r="R23" i="3"/>
  <c r="R22" i="3"/>
  <c r="R21" i="3"/>
  <c r="R19" i="3"/>
  <c r="R18" i="3"/>
  <c r="R17" i="3"/>
  <c r="R16" i="3"/>
  <c r="R15" i="3"/>
  <c r="R14" i="3"/>
  <c r="R13" i="3"/>
  <c r="R12" i="3"/>
  <c r="R11" i="3"/>
  <c r="D38" i="2"/>
  <c r="R32" i="3" l="1"/>
  <c r="G7" i="6"/>
  <c r="G25" i="6"/>
  <c r="G26" i="6"/>
  <c r="G27" i="6" s="1"/>
  <c r="G44" i="6"/>
  <c r="G45" i="6" s="1"/>
  <c r="G46" i="6" s="1"/>
  <c r="F5" i="6" l="1"/>
  <c r="G5" i="6" s="1"/>
  <c r="F6" i="6"/>
  <c r="G6" i="6" s="1"/>
  <c r="G40" i="5" l="1"/>
  <c r="G44" i="5" s="1"/>
  <c r="G20" i="5"/>
  <c r="G27" i="5" s="1"/>
  <c r="G8" i="6"/>
  <c r="G9" i="6" s="1"/>
  <c r="G29" i="5" l="1"/>
  <c r="G30" i="5" s="1"/>
  <c r="G31" i="5" s="1"/>
  <c r="G32" i="5" s="1"/>
  <c r="G45" i="5"/>
  <c r="G10" i="6"/>
  <c r="G11" i="6" s="1"/>
  <c r="G12" i="6" s="1"/>
  <c r="G46" i="5" l="1"/>
  <c r="G47" i="5" s="1"/>
  <c r="G48" i="5" s="1"/>
  <c r="G17" i="6"/>
  <c r="G18" i="6"/>
  <c r="G16"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 authorId="0" shapeId="0" xr:uid="{00000000-0006-0000-0000-000001000000}">
      <text>
        <r>
          <rPr>
            <b/>
            <sz val="9"/>
            <color indexed="81"/>
            <rFont val="BIZ UDPゴシック"/>
            <family val="3"/>
            <charset val="128"/>
          </rPr>
          <t>作成者:</t>
        </r>
        <r>
          <rPr>
            <sz val="9"/>
            <color indexed="81"/>
            <rFont val="BIZ UDPゴシック"/>
            <family val="3"/>
            <charset val="128"/>
          </rPr>
          <t xml:space="preserve">
新規の場合は、治験事務局にお問い合わせください。</t>
        </r>
      </text>
    </comment>
    <comment ref="C16" authorId="0" shapeId="0" xr:uid="{00000000-0006-0000-0000-000002000000}">
      <text>
        <r>
          <rPr>
            <b/>
            <sz val="9"/>
            <color indexed="81"/>
            <rFont val="BIZ UDPゴシック"/>
            <family val="3"/>
            <charset val="128"/>
          </rPr>
          <t>作成者:</t>
        </r>
        <r>
          <rPr>
            <sz val="9"/>
            <color indexed="81"/>
            <rFont val="BIZ UDPゴシック"/>
            <family val="3"/>
            <charset val="128"/>
          </rPr>
          <t xml:space="preserve">
プルダウン形式ですが、複数該当する場合には入力してください。</t>
        </r>
      </text>
    </comment>
    <comment ref="C22" authorId="0" shapeId="0" xr:uid="{00000000-0006-0000-0000-000003000000}">
      <text>
        <r>
          <rPr>
            <b/>
            <sz val="9"/>
            <color indexed="81"/>
            <rFont val="BIZ UDPゴシック"/>
            <family val="3"/>
            <charset val="128"/>
          </rPr>
          <t>作成者:</t>
        </r>
        <r>
          <rPr>
            <sz val="9"/>
            <color indexed="81"/>
            <rFont val="BIZ UDPゴシック"/>
            <family val="3"/>
            <charset val="128"/>
          </rPr>
          <t xml:space="preserve">
公開用の会議の概要、議事録には依頼者名を記載しますので、原則として
「○○株式会社の依頼による」という記載は不要です。</t>
        </r>
      </text>
    </comment>
    <comment ref="F37" authorId="0" shapeId="0" xr:uid="{00000000-0006-0000-0000-000004000000}">
      <text>
        <r>
          <rPr>
            <b/>
            <sz val="9"/>
            <color indexed="81"/>
            <rFont val="BIZ UDPゴシック"/>
            <family val="3"/>
            <charset val="128"/>
          </rPr>
          <t>作成者:</t>
        </r>
        <r>
          <rPr>
            <sz val="9"/>
            <color indexed="81"/>
            <rFont val="BIZ UDPゴシック"/>
            <family val="3"/>
            <charset val="128"/>
          </rPr>
          <t xml:space="preserve">
職名が不明な場合には、治験事務局までお問い合わせください。</t>
        </r>
      </text>
    </comment>
    <comment ref="C39" authorId="0" shapeId="0" xr:uid="{00000000-0006-0000-0000-000005000000}">
      <text>
        <r>
          <rPr>
            <b/>
            <sz val="9"/>
            <color indexed="81"/>
            <rFont val="BIZ UDPゴシック"/>
            <family val="3"/>
            <charset val="128"/>
          </rPr>
          <t>作成者:</t>
        </r>
        <r>
          <rPr>
            <sz val="9"/>
            <color indexed="81"/>
            <rFont val="BIZ UDPゴシック"/>
            <family val="3"/>
            <charset val="128"/>
          </rPr>
          <t xml:space="preserve">
行数が足りない場合には、適宜追加してください。</t>
        </r>
      </text>
    </comment>
    <comment ref="A59" authorId="0" shapeId="0" xr:uid="{00000000-0006-0000-0000-000006000000}">
      <text>
        <r>
          <rPr>
            <b/>
            <sz val="9"/>
            <color indexed="81"/>
            <rFont val="MS P ゴシック"/>
            <family val="3"/>
            <charset val="128"/>
          </rPr>
          <t>作成者:</t>
        </r>
        <r>
          <rPr>
            <sz val="9"/>
            <color indexed="81"/>
            <rFont val="MS P ゴシック"/>
            <family val="3"/>
            <charset val="128"/>
          </rPr>
          <t xml:space="preserve">
レセプトで必要な情報となります。</t>
        </r>
      </text>
    </comment>
    <comment ref="B62" authorId="0" shapeId="0" xr:uid="{00000000-0006-0000-0000-000007000000}">
      <text>
        <r>
          <rPr>
            <b/>
            <sz val="9"/>
            <color indexed="81"/>
            <rFont val="BIZ UDPゴシック"/>
            <family val="3"/>
            <charset val="128"/>
          </rPr>
          <t>作成者:</t>
        </r>
        <r>
          <rPr>
            <sz val="9"/>
            <color indexed="81"/>
            <rFont val="BIZ UDPゴシック"/>
            <family val="3"/>
            <charset val="128"/>
          </rPr>
          <t xml:space="preserve">
数値のみ入力してください。</t>
        </r>
      </text>
    </comment>
    <comment ref="B66" authorId="0" shapeId="0" xr:uid="{00000000-0006-0000-0000-000008000000}">
      <text>
        <r>
          <rPr>
            <b/>
            <sz val="9"/>
            <color indexed="81"/>
            <rFont val="BIZ UDPゴシック"/>
            <family val="3"/>
            <charset val="128"/>
          </rPr>
          <t>作成者:</t>
        </r>
        <r>
          <rPr>
            <sz val="9"/>
            <color indexed="81"/>
            <rFont val="BIZ UDPゴシック"/>
            <family val="3"/>
            <charset val="128"/>
          </rPr>
          <t xml:space="preserve">
数値のみ入力してください。</t>
        </r>
      </text>
    </comment>
    <comment ref="B71" authorId="0" shapeId="0" xr:uid="{00000000-0006-0000-0000-000009000000}">
      <text>
        <r>
          <rPr>
            <b/>
            <sz val="9"/>
            <color indexed="81"/>
            <rFont val="BIZ UDPゴシック"/>
            <family val="3"/>
            <charset val="128"/>
          </rPr>
          <t>作成者:</t>
        </r>
        <r>
          <rPr>
            <sz val="9"/>
            <color indexed="81"/>
            <rFont val="BIZ UDPゴシック"/>
            <family val="3"/>
            <charset val="128"/>
          </rPr>
          <t xml:space="preserve">
本院としては、初回IRBに契約締結できるようにしておりますので、初回IRB日をご記載ください。
ただし、初回IRB日に契約できないケースもありますので、その場合は本様式の何らかの更新時に、この点も更新いただければ幸いです。</t>
        </r>
      </text>
    </comment>
    <comment ref="B72" authorId="0" shapeId="0" xr:uid="{00000000-0006-0000-0000-00000A000000}">
      <text>
        <r>
          <rPr>
            <b/>
            <sz val="9"/>
            <color indexed="81"/>
            <rFont val="BIZ UDPゴシック"/>
            <family val="3"/>
            <charset val="128"/>
          </rPr>
          <t>作成者:</t>
        </r>
        <r>
          <rPr>
            <sz val="9"/>
            <color indexed="81"/>
            <rFont val="BIZ UDPゴシック"/>
            <family val="3"/>
            <charset val="128"/>
          </rPr>
          <t xml:space="preserve">
治験終了日が該当する年度末をご記載ください。</t>
        </r>
      </text>
    </comment>
    <comment ref="C77" authorId="0" shapeId="0" xr:uid="{00000000-0006-0000-0000-00000B000000}">
      <text>
        <r>
          <rPr>
            <b/>
            <sz val="9"/>
            <color indexed="81"/>
            <rFont val="BIZ UDPゴシック"/>
            <family val="3"/>
            <charset val="128"/>
          </rPr>
          <t>作成者:</t>
        </r>
        <r>
          <rPr>
            <sz val="9"/>
            <color indexed="81"/>
            <rFont val="BIZ UDPゴシック"/>
            <family val="3"/>
            <charset val="128"/>
          </rPr>
          <t xml:space="preserve">
プレスクリーニング有の場合において、プレスクリーニング脱落した場合は、脱落症例費のうち、24,000円を請求いたします。その後、スクリーニング脱落した場合は、36,000円請求いたします（最大で60,000円（税抜））。</t>
        </r>
      </text>
    </comment>
    <comment ref="B80" authorId="0" shapeId="0" xr:uid="{00000000-0006-0000-0000-00000C000000}">
      <text>
        <r>
          <rPr>
            <b/>
            <sz val="9"/>
            <color indexed="81"/>
            <rFont val="BIZ UDPゴシック"/>
            <family val="3"/>
            <charset val="128"/>
          </rPr>
          <t>作成者:</t>
        </r>
        <r>
          <rPr>
            <sz val="9"/>
            <color indexed="81"/>
            <rFont val="BIZ UDPゴシック"/>
            <family val="3"/>
            <charset val="128"/>
          </rPr>
          <t xml:space="preserve">
CRC業務についてご記載ください。</t>
        </r>
      </text>
    </comment>
    <comment ref="B89" authorId="0" shapeId="0" xr:uid="{00000000-0006-0000-0000-00000D000000}">
      <text>
        <r>
          <rPr>
            <b/>
            <sz val="9"/>
            <color indexed="81"/>
            <rFont val="BIZ UDPゴシック"/>
            <family val="3"/>
            <charset val="128"/>
          </rPr>
          <t>作成者:</t>
        </r>
        <r>
          <rPr>
            <sz val="9"/>
            <color indexed="81"/>
            <rFont val="BIZ UDPゴシック"/>
            <family val="3"/>
            <charset val="128"/>
          </rPr>
          <t xml:space="preserve">
1行目：郵便番号（000-0000）
2行目：都道府県から住所
3行目：ビル名等</t>
        </r>
      </text>
    </comment>
    <comment ref="B93" authorId="0" shapeId="0" xr:uid="{00000000-0006-0000-0000-00000E000000}">
      <text>
        <r>
          <rPr>
            <b/>
            <sz val="9"/>
            <color indexed="81"/>
            <rFont val="BIZ UDPゴシック"/>
            <family val="3"/>
            <charset val="128"/>
          </rPr>
          <t>作成者:</t>
        </r>
        <r>
          <rPr>
            <sz val="9"/>
            <color indexed="81"/>
            <rFont val="BIZ UDPゴシック"/>
            <family val="3"/>
            <charset val="128"/>
          </rPr>
          <t xml:space="preserve">
1行目：役職名
2行目：氏名</t>
        </r>
      </text>
    </comment>
    <comment ref="B95" authorId="0" shapeId="0" xr:uid="{00000000-0006-0000-0000-00000F000000}">
      <text>
        <r>
          <rPr>
            <b/>
            <sz val="9"/>
            <color indexed="81"/>
            <rFont val="BIZ UDPゴシック"/>
            <family val="3"/>
            <charset val="128"/>
          </rPr>
          <t>作成者:</t>
        </r>
        <r>
          <rPr>
            <sz val="9"/>
            <color indexed="81"/>
            <rFont val="BIZ UDPゴシック"/>
            <family val="3"/>
            <charset val="128"/>
          </rPr>
          <t xml:space="preserve">
1行目：郵便番号（000-0000）
2行目：都道府県から住所
3行目：ビル名等</t>
        </r>
      </text>
    </comment>
    <comment ref="A104" authorId="0" shapeId="0" xr:uid="{00000000-0006-0000-0000-000010000000}">
      <text>
        <r>
          <rPr>
            <b/>
            <sz val="10"/>
            <color indexed="81"/>
            <rFont val="BIZ UDPゴシック"/>
            <family val="3"/>
            <charset val="128"/>
          </rPr>
          <t>作成者:</t>
        </r>
        <r>
          <rPr>
            <sz val="10"/>
            <color indexed="81"/>
            <rFont val="BIZ UDPゴシック"/>
            <family val="3"/>
            <charset val="128"/>
          </rPr>
          <t xml:space="preserve">
契約書、IRB審査結果通知書等について、</t>
        </r>
        <r>
          <rPr>
            <b/>
            <sz val="10"/>
            <color indexed="81"/>
            <rFont val="BIZ UDPゴシック"/>
            <family val="3"/>
            <charset val="128"/>
          </rPr>
          <t>「9.担当者」と別</t>
        </r>
        <r>
          <rPr>
            <sz val="10"/>
            <color indexed="81"/>
            <rFont val="BIZ UDPゴシック"/>
            <family val="3"/>
            <charset val="128"/>
          </rPr>
          <t>に書類の送付先の指定がある場合は、入力してください。
※「9.担当者」と同一の場合は「同上」と記載</t>
        </r>
      </text>
    </comment>
    <comment ref="B104" authorId="0" shapeId="0" xr:uid="{00000000-0006-0000-0000-000011000000}">
      <text>
        <r>
          <rPr>
            <b/>
            <sz val="9"/>
            <color indexed="81"/>
            <rFont val="BIZ UDPゴシック"/>
            <family val="3"/>
            <charset val="128"/>
          </rPr>
          <t>作成者:</t>
        </r>
        <r>
          <rPr>
            <sz val="9"/>
            <color indexed="81"/>
            <rFont val="BIZ UDPゴシック"/>
            <family val="3"/>
            <charset val="128"/>
          </rPr>
          <t xml:space="preserve">
1行目：郵便番号（000-0000）
2行目：都道府県から住所
3行目：ビル名等</t>
        </r>
      </text>
    </comment>
    <comment ref="B114" authorId="0" shapeId="0" xr:uid="{00000000-0006-0000-0000-000012000000}">
      <text>
        <r>
          <rPr>
            <b/>
            <sz val="9"/>
            <color indexed="81"/>
            <rFont val="BIZ UDPゴシック"/>
            <family val="3"/>
            <charset val="128"/>
          </rPr>
          <t>作成者:</t>
        </r>
        <r>
          <rPr>
            <sz val="9"/>
            <color indexed="81"/>
            <rFont val="BIZ UDPゴシック"/>
            <family val="3"/>
            <charset val="128"/>
          </rPr>
          <t xml:space="preserve">
1行目：役職名
2行目：氏名</t>
        </r>
      </text>
    </comment>
    <comment ref="B116" authorId="0" shapeId="0" xr:uid="{00000000-0006-0000-0000-000013000000}">
      <text>
        <r>
          <rPr>
            <b/>
            <sz val="9"/>
            <color indexed="81"/>
            <rFont val="BIZ UDPゴシック"/>
            <family val="3"/>
            <charset val="128"/>
          </rPr>
          <t>作成者:</t>
        </r>
        <r>
          <rPr>
            <sz val="9"/>
            <color indexed="81"/>
            <rFont val="BIZ UDPゴシック"/>
            <family val="3"/>
            <charset val="128"/>
          </rPr>
          <t xml:space="preserve">
1行目：郵便番号（000-0000）
2行目：都道府県から住所
3行目：ビル名等</t>
        </r>
      </text>
    </comment>
    <comment ref="B122" authorId="0" shapeId="0" xr:uid="{00000000-0006-0000-0000-000014000000}">
      <text>
        <r>
          <rPr>
            <b/>
            <sz val="9"/>
            <color indexed="81"/>
            <rFont val="BIZ UDPゴシック"/>
            <family val="3"/>
            <charset val="128"/>
          </rPr>
          <t>作成者:</t>
        </r>
        <r>
          <rPr>
            <sz val="9"/>
            <color indexed="81"/>
            <rFont val="BIZ UDPゴシック"/>
            <family val="3"/>
            <charset val="128"/>
          </rPr>
          <t xml:space="preserve">
1行目：郵便番号（000-0000）
2行目：都道府県から住所
3行目：ビル名等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6" authorId="0" shapeId="0" xr:uid="{00000000-0006-0000-0400-000001000000}">
      <text>
        <r>
          <rPr>
            <b/>
            <sz val="9"/>
            <color indexed="81"/>
            <rFont val="MS P ゴシック"/>
            <family val="3"/>
            <charset val="128"/>
          </rPr>
          <t>作成者:</t>
        </r>
        <r>
          <rPr>
            <sz val="9"/>
            <color indexed="81"/>
            <rFont val="MS P ゴシック"/>
            <family val="3"/>
            <charset val="128"/>
          </rPr>
          <t xml:space="preserve">
SMO CRCが担当される場合は、ポイントを「0」とし、備考欄に「SMO導入のため」とご記載ください。</t>
        </r>
      </text>
    </comment>
  </commentList>
</comments>
</file>

<file path=xl/sharedStrings.xml><?xml version="1.0" encoding="utf-8"?>
<sst xmlns="http://schemas.openxmlformats.org/spreadsheetml/2006/main" count="634" uniqueCount="448">
  <si>
    <t>整理番号</t>
    <rPh sb="0" eb="2">
      <t>セイリ</t>
    </rPh>
    <rPh sb="2" eb="4">
      <t>バンゴウ</t>
    </rPh>
    <phoneticPr fontId="4"/>
  </si>
  <si>
    <t>区分</t>
    <rPh sb="0" eb="2">
      <t>クブン</t>
    </rPh>
    <phoneticPr fontId="4"/>
  </si>
  <si>
    <t>西暦</t>
    <rPh sb="0" eb="2">
      <t>セイレキ</t>
    </rPh>
    <phoneticPr fontId="4"/>
  </si>
  <si>
    <t>　　　　年　　　　月　　　　日</t>
    <phoneticPr fontId="4"/>
  </si>
  <si>
    <t>治　　験　　計　　画　　の　　概　　要</t>
    <rPh sb="0" eb="1">
      <t>オサム</t>
    </rPh>
    <rPh sb="3" eb="4">
      <t>シルシ</t>
    </rPh>
    <rPh sb="6" eb="7">
      <t>ケイ</t>
    </rPh>
    <rPh sb="9" eb="10">
      <t>ガ</t>
    </rPh>
    <rPh sb="15" eb="16">
      <t>オオムネ</t>
    </rPh>
    <rPh sb="18" eb="19">
      <t>ヨウ</t>
    </rPh>
    <phoneticPr fontId="4"/>
  </si>
  <si>
    <t>　1．研究の種別</t>
    <rPh sb="3" eb="5">
      <t>ケンキュウ</t>
    </rPh>
    <rPh sb="6" eb="8">
      <t>シュベツ</t>
    </rPh>
    <phoneticPr fontId="4"/>
  </si>
  <si>
    <t>□治験（□第Ⅰ相　　□第Ⅱ相　　□第Ⅱ相後期　　□第Ⅲ相）
□製造販売後臨床試験（試験薬提供　□有　　□無）</t>
    <phoneticPr fontId="4"/>
  </si>
  <si>
    <t>　2．研究の目的</t>
    <rPh sb="3" eb="5">
      <t>ケンキュウ</t>
    </rPh>
    <rPh sb="6" eb="8">
      <t>モクテキ</t>
    </rPh>
    <phoneticPr fontId="4"/>
  </si>
  <si>
    <t>□製造販売承認申請　　□製造販売承認事項一部変更承認申請
□その他（　　　　　　　　　　　　　　　　　　　　　　　　　　　　　　　　　　　）</t>
    <phoneticPr fontId="4"/>
  </si>
  <si>
    <t>　3．治験薬の名称
　　　及び剤形等</t>
    <rPh sb="3" eb="6">
      <t>チケンヤク</t>
    </rPh>
    <rPh sb="7" eb="9">
      <t>メイショウ</t>
    </rPh>
    <rPh sb="13" eb="14">
      <t>オヨ</t>
    </rPh>
    <rPh sb="15" eb="16">
      <t>ザイ</t>
    </rPh>
    <rPh sb="16" eb="17">
      <t>ケイ</t>
    </rPh>
    <rPh sb="17" eb="18">
      <t>トウ</t>
    </rPh>
    <phoneticPr fontId="4"/>
  </si>
  <si>
    <t>被験薬の化学名又は
識別番号（治験の場合）</t>
    <rPh sb="0" eb="2">
      <t>ヒケン</t>
    </rPh>
    <rPh sb="2" eb="3">
      <t>ヤク</t>
    </rPh>
    <rPh sb="4" eb="6">
      <t>カガク</t>
    </rPh>
    <rPh sb="6" eb="7">
      <t>メイ</t>
    </rPh>
    <rPh sb="7" eb="8">
      <t>マタ</t>
    </rPh>
    <rPh sb="10" eb="12">
      <t>シキベツ</t>
    </rPh>
    <rPh sb="12" eb="14">
      <t>バンゴウ</t>
    </rPh>
    <rPh sb="15" eb="17">
      <t>チケン</t>
    </rPh>
    <rPh sb="18" eb="20">
      <t>バアイ</t>
    </rPh>
    <phoneticPr fontId="4"/>
  </si>
  <si>
    <t>一般名</t>
    <rPh sb="0" eb="3">
      <t>イッパンメイ</t>
    </rPh>
    <phoneticPr fontId="4"/>
  </si>
  <si>
    <t>商品名（製販後の場合）</t>
    <rPh sb="0" eb="3">
      <t>ショウヒンメイ</t>
    </rPh>
    <rPh sb="4" eb="7">
      <t>セイハンゴ</t>
    </rPh>
    <rPh sb="8" eb="10">
      <t>バアイ</t>
    </rPh>
    <phoneticPr fontId="4"/>
  </si>
  <si>
    <t>剤形等</t>
    <rPh sb="0" eb="2">
      <t>ザイケイ</t>
    </rPh>
    <rPh sb="2" eb="3">
      <t>トウ</t>
    </rPh>
    <phoneticPr fontId="4"/>
  </si>
  <si>
    <t>成分及び分量</t>
    <rPh sb="0" eb="2">
      <t>セイブン</t>
    </rPh>
    <rPh sb="2" eb="3">
      <t>オヨ</t>
    </rPh>
    <rPh sb="4" eb="6">
      <t>ブンリョウ</t>
    </rPh>
    <phoneticPr fontId="4"/>
  </si>
  <si>
    <t>内服・注射・外用の別</t>
    <rPh sb="0" eb="2">
      <t>ナイフク</t>
    </rPh>
    <rPh sb="3" eb="5">
      <t>チュウシャ</t>
    </rPh>
    <rPh sb="6" eb="8">
      <t>ガイヨウ</t>
    </rPh>
    <rPh sb="9" eb="10">
      <t>ベツ</t>
    </rPh>
    <phoneticPr fontId="4"/>
  </si>
  <si>
    <t>　4．治験の内容①</t>
    <rPh sb="3" eb="5">
      <t>チケン</t>
    </rPh>
    <rPh sb="6" eb="8">
      <t>ナイヨウ</t>
    </rPh>
    <phoneticPr fontId="4"/>
  </si>
  <si>
    <t>対象疾患</t>
    <rPh sb="0" eb="2">
      <t>タイショウ</t>
    </rPh>
    <rPh sb="2" eb="4">
      <t>シッカン</t>
    </rPh>
    <phoneticPr fontId="4"/>
  </si>
  <si>
    <t>デザイン</t>
    <phoneticPr fontId="4"/>
  </si>
  <si>
    <t>□オープン　　□単盲検　　□二重盲検</t>
    <rPh sb="8" eb="9">
      <t>タン</t>
    </rPh>
    <rPh sb="9" eb="11">
      <t>モウケン</t>
    </rPh>
    <rPh sb="14" eb="18">
      <t>ニジュウモウケン</t>
    </rPh>
    <phoneticPr fontId="4"/>
  </si>
  <si>
    <t>ポピュレーション</t>
    <phoneticPr fontId="4"/>
  </si>
  <si>
    <t>□成人　  □成人（高齢者、肝・腎障害等合併有）　 
□小児（15歳未満の小児対象）</t>
    <rPh sb="1" eb="3">
      <t>セイジン</t>
    </rPh>
    <rPh sb="7" eb="9">
      <t>セイジン</t>
    </rPh>
    <rPh sb="10" eb="13">
      <t>コウレイシャ</t>
    </rPh>
    <rPh sb="14" eb="15">
      <t>カン</t>
    </rPh>
    <rPh sb="16" eb="17">
      <t>ジン</t>
    </rPh>
    <rPh sb="17" eb="19">
      <t>ショウガイ</t>
    </rPh>
    <rPh sb="19" eb="20">
      <t>トウ</t>
    </rPh>
    <rPh sb="20" eb="22">
      <t>ガッペイ</t>
    </rPh>
    <rPh sb="22" eb="23">
      <t>アリ</t>
    </rPh>
    <rPh sb="28" eb="30">
      <t>ショウニ</t>
    </rPh>
    <rPh sb="33" eb="34">
      <t>サイ</t>
    </rPh>
    <rPh sb="34" eb="36">
      <t>ミマン</t>
    </rPh>
    <rPh sb="37" eb="39">
      <t>ショウニ</t>
    </rPh>
    <rPh sb="39" eb="41">
      <t>タイショウ</t>
    </rPh>
    <phoneticPr fontId="4"/>
  </si>
  <si>
    <t>治験課題名</t>
    <rPh sb="0" eb="2">
      <t>チケン</t>
    </rPh>
    <rPh sb="2" eb="4">
      <t>カダイ</t>
    </rPh>
    <rPh sb="4" eb="5">
      <t>メイ</t>
    </rPh>
    <phoneticPr fontId="4"/>
  </si>
  <si>
    <r>
      <t xml:space="preserve">治験審査委員会の会議の記録の概要に上記治験課題名を、
□使用可　　□使用不可 
</t>
    </r>
    <r>
      <rPr>
        <sz val="9"/>
        <color indexed="8"/>
        <rFont val="Meiryo UI"/>
        <family val="3"/>
        <charset val="128"/>
      </rPr>
      <t>※使用不可の場合は、公表課題名を作成し下欄に記載ください。</t>
    </r>
    <rPh sb="0" eb="2">
      <t>チケン</t>
    </rPh>
    <rPh sb="2" eb="4">
      <t>シンサ</t>
    </rPh>
    <rPh sb="4" eb="7">
      <t>イインカイ</t>
    </rPh>
    <rPh sb="8" eb="10">
      <t>カイギ</t>
    </rPh>
    <rPh sb="11" eb="13">
      <t>キロク</t>
    </rPh>
    <rPh sb="14" eb="16">
      <t>ガイヨウ</t>
    </rPh>
    <rPh sb="17" eb="19">
      <t>ジョウキ</t>
    </rPh>
    <rPh sb="19" eb="21">
      <t>チケン</t>
    </rPh>
    <rPh sb="21" eb="23">
      <t>カダイ</t>
    </rPh>
    <rPh sb="23" eb="24">
      <t>メイ</t>
    </rPh>
    <rPh sb="28" eb="30">
      <t>シヨウ</t>
    </rPh>
    <rPh sb="30" eb="31">
      <t>カ</t>
    </rPh>
    <rPh sb="34" eb="36">
      <t>シヨウ</t>
    </rPh>
    <rPh sb="36" eb="38">
      <t>フカ</t>
    </rPh>
    <rPh sb="42" eb="44">
      <t>シヨウ</t>
    </rPh>
    <rPh sb="44" eb="46">
      <t>フカ</t>
    </rPh>
    <rPh sb="47" eb="49">
      <t>バアイ</t>
    </rPh>
    <rPh sb="51" eb="53">
      <t>コウヒョウ</t>
    </rPh>
    <rPh sb="53" eb="55">
      <t>カダイ</t>
    </rPh>
    <rPh sb="55" eb="56">
      <t>メイ</t>
    </rPh>
    <rPh sb="57" eb="59">
      <t>サクセイ</t>
    </rPh>
    <rPh sb="60" eb="61">
      <t>シタ</t>
    </rPh>
    <rPh sb="61" eb="62">
      <t>ラン</t>
    </rPh>
    <rPh sb="63" eb="65">
      <t>キサイ</t>
    </rPh>
    <phoneticPr fontId="4"/>
  </si>
  <si>
    <t>公表課題名：</t>
    <rPh sb="0" eb="2">
      <t>コウヒョウ</t>
    </rPh>
    <rPh sb="2" eb="4">
      <t>カダイ</t>
    </rPh>
    <rPh sb="4" eb="5">
      <t>メイ</t>
    </rPh>
    <phoneticPr fontId="4"/>
  </si>
  <si>
    <t>治験の内容
（こちらの記載内容が契約書に反映されます。）</t>
    <rPh sb="0" eb="2">
      <t>チケン</t>
    </rPh>
    <rPh sb="3" eb="5">
      <t>ナイヨウ</t>
    </rPh>
    <rPh sb="11" eb="13">
      <t>キサイ</t>
    </rPh>
    <rPh sb="13" eb="15">
      <t>ナイヨウ</t>
    </rPh>
    <rPh sb="16" eb="19">
      <t>ケイヤクショ</t>
    </rPh>
    <rPh sb="20" eb="22">
      <t>ハンエイ</t>
    </rPh>
    <phoneticPr fontId="4"/>
  </si>
  <si>
    <t>投与期間</t>
    <rPh sb="0" eb="2">
      <t>トウヨ</t>
    </rPh>
    <rPh sb="2" eb="4">
      <t>キカン</t>
    </rPh>
    <phoneticPr fontId="4"/>
  </si>
  <si>
    <t>治験実施計画書番号</t>
    <rPh sb="0" eb="2">
      <t>チケン</t>
    </rPh>
    <rPh sb="2" eb="4">
      <t>ジッシ</t>
    </rPh>
    <rPh sb="4" eb="7">
      <t>ケイカクショ</t>
    </rPh>
    <rPh sb="7" eb="9">
      <t>バンゴウ</t>
    </rPh>
    <phoneticPr fontId="4"/>
  </si>
  <si>
    <t>治験期間
（プロトコールに定めた期間）</t>
    <rPh sb="0" eb="2">
      <t>チケン</t>
    </rPh>
    <rPh sb="2" eb="4">
      <t>キカン</t>
    </rPh>
    <rPh sb="13" eb="14">
      <t>サダ</t>
    </rPh>
    <rPh sb="16" eb="18">
      <t>キカン</t>
    </rPh>
    <phoneticPr fontId="4"/>
  </si>
  <si>
    <t>　　　　　　年　　　月　　　日　～　　　　　　年　　　月　　　日</t>
    <rPh sb="6" eb="7">
      <t>ネン</t>
    </rPh>
    <rPh sb="10" eb="11">
      <t>ガツ</t>
    </rPh>
    <rPh sb="14" eb="15">
      <t>ニチ</t>
    </rPh>
    <rPh sb="23" eb="24">
      <t>ネン</t>
    </rPh>
    <rPh sb="27" eb="28">
      <t>ガツ</t>
    </rPh>
    <rPh sb="31" eb="32">
      <t>ニチ</t>
    </rPh>
    <phoneticPr fontId="4"/>
  </si>
  <si>
    <t>エントリー期間</t>
    <rPh sb="5" eb="7">
      <t>キカン</t>
    </rPh>
    <phoneticPr fontId="4"/>
  </si>
  <si>
    <t>入院・外来の別</t>
    <rPh sb="0" eb="2">
      <t>ニュウイン</t>
    </rPh>
    <rPh sb="3" eb="5">
      <t>ガイライ</t>
    </rPh>
    <rPh sb="6" eb="7">
      <t>ベツ</t>
    </rPh>
    <phoneticPr fontId="4"/>
  </si>
  <si>
    <t>□入院　　□外来　　□入院及び外来</t>
    <phoneticPr fontId="4"/>
  </si>
  <si>
    <t>国際共同治験</t>
    <rPh sb="0" eb="2">
      <t>コクサイ</t>
    </rPh>
    <rPh sb="2" eb="4">
      <t>キョウドウ</t>
    </rPh>
    <rPh sb="4" eb="6">
      <t>チケン</t>
    </rPh>
    <phoneticPr fontId="4"/>
  </si>
  <si>
    <t>□はい　　□いいえ</t>
    <phoneticPr fontId="4"/>
  </si>
  <si>
    <t>ゲノム・遺伝子解析</t>
    <rPh sb="4" eb="7">
      <t>イデンシ</t>
    </rPh>
    <rPh sb="7" eb="9">
      <t>カイセキ</t>
    </rPh>
    <phoneticPr fontId="4"/>
  </si>
  <si>
    <r>
      <t>□有（□日本製薬工業協会分類A　　□分類B　　□分類C）　　　□無</t>
    </r>
    <r>
      <rPr>
        <sz val="9"/>
        <color indexed="8"/>
        <rFont val="Meiryo UI"/>
        <family val="3"/>
        <charset val="128"/>
      </rPr>
      <t xml:space="preserve">
※日本製薬工業協会分類：http://www.jpma.or.jp/about/basis/guide/pdf/phamageno.pdf　参照</t>
    </r>
    <rPh sb="1" eb="2">
      <t>ア</t>
    </rPh>
    <rPh sb="4" eb="6">
      <t>ニホン</t>
    </rPh>
    <rPh sb="6" eb="8">
      <t>セイヤク</t>
    </rPh>
    <rPh sb="8" eb="10">
      <t>コウギョウ</t>
    </rPh>
    <rPh sb="10" eb="12">
      <t>キョウカイ</t>
    </rPh>
    <rPh sb="12" eb="14">
      <t>ブンルイ</t>
    </rPh>
    <rPh sb="18" eb="20">
      <t>ブンルイ</t>
    </rPh>
    <rPh sb="24" eb="26">
      <t>ブンルイ</t>
    </rPh>
    <rPh sb="32" eb="33">
      <t>ナ</t>
    </rPh>
    <rPh sb="35" eb="37">
      <t>ニホン</t>
    </rPh>
    <rPh sb="37" eb="39">
      <t>セイヤク</t>
    </rPh>
    <rPh sb="39" eb="41">
      <t>コウギョウ</t>
    </rPh>
    <rPh sb="41" eb="43">
      <t>キョウカイ</t>
    </rPh>
    <rPh sb="43" eb="45">
      <t>ブンルイ</t>
    </rPh>
    <rPh sb="104" eb="106">
      <t>サンショウ</t>
    </rPh>
    <phoneticPr fontId="4"/>
  </si>
  <si>
    <t>　4．治験の内容②</t>
    <rPh sb="3" eb="5">
      <t>チケン</t>
    </rPh>
    <rPh sb="6" eb="8">
      <t>ナイヨウ</t>
    </rPh>
    <phoneticPr fontId="4"/>
  </si>
  <si>
    <t>画像診断の画像提出</t>
    <rPh sb="0" eb="2">
      <t>ガゾウ</t>
    </rPh>
    <rPh sb="2" eb="4">
      <t>シンダン</t>
    </rPh>
    <rPh sb="5" eb="7">
      <t>ガゾウ</t>
    </rPh>
    <rPh sb="7" eb="9">
      <t>テイシュツ</t>
    </rPh>
    <phoneticPr fontId="4"/>
  </si>
  <si>
    <t>□有　　　□無</t>
    <rPh sb="1" eb="2">
      <t>アリ</t>
    </rPh>
    <rPh sb="6" eb="7">
      <t>ナ</t>
    </rPh>
    <phoneticPr fontId="4"/>
  </si>
  <si>
    <t>有の場合の提出回数（1例あたり）：</t>
    <rPh sb="0" eb="1">
      <t>ア</t>
    </rPh>
    <rPh sb="2" eb="4">
      <t>バアイ</t>
    </rPh>
    <rPh sb="5" eb="7">
      <t>テイシュツ</t>
    </rPh>
    <rPh sb="7" eb="9">
      <t>カイスウ</t>
    </rPh>
    <rPh sb="11" eb="12">
      <t>レイ</t>
    </rPh>
    <phoneticPr fontId="4"/>
  </si>
  <si>
    <t>外注検査特殊発送の希望</t>
    <rPh sb="0" eb="2">
      <t>ガイチュウ</t>
    </rPh>
    <rPh sb="2" eb="4">
      <t>ケンサ</t>
    </rPh>
    <rPh sb="4" eb="6">
      <t>トクシュ</t>
    </rPh>
    <rPh sb="6" eb="8">
      <t>ハッソウ</t>
    </rPh>
    <rPh sb="9" eb="11">
      <t>キボウ</t>
    </rPh>
    <phoneticPr fontId="4"/>
  </si>
  <si>
    <t>発症処理の回数（1例あたり）：</t>
    <rPh sb="0" eb="2">
      <t>ハッショウ</t>
    </rPh>
    <rPh sb="2" eb="4">
      <t>ショリ</t>
    </rPh>
    <rPh sb="5" eb="7">
      <t>カイスウ</t>
    </rPh>
    <rPh sb="9" eb="10">
      <t>レイ</t>
    </rPh>
    <phoneticPr fontId="4"/>
  </si>
  <si>
    <t>症例ファイル作成希望</t>
    <rPh sb="0" eb="2">
      <t>ショウレイ</t>
    </rPh>
    <rPh sb="6" eb="8">
      <t>サクセイ</t>
    </rPh>
    <rPh sb="8" eb="10">
      <t>キボウ</t>
    </rPh>
    <phoneticPr fontId="4"/>
  </si>
  <si>
    <t>ＥＤＣの使用</t>
    <rPh sb="4" eb="6">
      <t>シヨウ</t>
    </rPh>
    <phoneticPr fontId="4"/>
  </si>
  <si>
    <t>□有　　　□無</t>
    <rPh sb="1" eb="2">
      <t>ア</t>
    </rPh>
    <rPh sb="6" eb="7">
      <t>ナ</t>
    </rPh>
    <phoneticPr fontId="4"/>
  </si>
  <si>
    <t>IRBへの症例報告書の
見本の提出</t>
    <rPh sb="5" eb="7">
      <t>ショウレイ</t>
    </rPh>
    <rPh sb="7" eb="10">
      <t>ホウコクショ</t>
    </rPh>
    <rPh sb="12" eb="14">
      <t>ミホン</t>
    </rPh>
    <rPh sb="15" eb="17">
      <t>テイシュツ</t>
    </rPh>
    <phoneticPr fontId="4"/>
  </si>
  <si>
    <r>
      <t>□有　　 □無</t>
    </r>
    <r>
      <rPr>
        <sz val="10"/>
        <color indexed="8"/>
        <rFont val="Meiryo UI"/>
        <family val="3"/>
        <charset val="128"/>
      </rPr>
      <t>（治験実施計画書において記載事項が十分に読み取れるため）</t>
    </r>
    <rPh sb="1" eb="2">
      <t>アリ</t>
    </rPh>
    <rPh sb="6" eb="7">
      <t>ナ</t>
    </rPh>
    <rPh sb="8" eb="10">
      <t>チケン</t>
    </rPh>
    <rPh sb="10" eb="12">
      <t>ジッシ</t>
    </rPh>
    <rPh sb="12" eb="15">
      <t>ケイカクショ</t>
    </rPh>
    <rPh sb="19" eb="21">
      <t>キサイ</t>
    </rPh>
    <rPh sb="21" eb="23">
      <t>ジコウ</t>
    </rPh>
    <rPh sb="24" eb="26">
      <t>ジュウブン</t>
    </rPh>
    <rPh sb="27" eb="28">
      <t>ヨ</t>
    </rPh>
    <rPh sb="29" eb="30">
      <t>ト</t>
    </rPh>
    <phoneticPr fontId="4"/>
  </si>
  <si>
    <t>実施診療科</t>
    <rPh sb="0" eb="2">
      <t>ジッシ</t>
    </rPh>
    <rPh sb="2" eb="5">
      <t>シンリョウカ</t>
    </rPh>
    <phoneticPr fontId="4"/>
  </si>
  <si>
    <t>診療科名</t>
    <rPh sb="0" eb="3">
      <t>シンリョウカ</t>
    </rPh>
    <rPh sb="3" eb="4">
      <t>メイ</t>
    </rPh>
    <phoneticPr fontId="4"/>
  </si>
  <si>
    <t>○○科</t>
    <rPh sb="2" eb="3">
      <t>カ</t>
    </rPh>
    <phoneticPr fontId="4"/>
  </si>
  <si>
    <t>実施診療科および担当医師</t>
    <rPh sb="0" eb="2">
      <t>ジッシ</t>
    </rPh>
    <rPh sb="2" eb="5">
      <t>シンリョウカ</t>
    </rPh>
    <rPh sb="8" eb="10">
      <t>タントウ</t>
    </rPh>
    <rPh sb="10" eb="12">
      <t>イシ</t>
    </rPh>
    <phoneticPr fontId="4"/>
  </si>
  <si>
    <t>分類</t>
    <rPh sb="0" eb="2">
      <t>ブンルイ</t>
    </rPh>
    <phoneticPr fontId="4"/>
  </si>
  <si>
    <t>所属</t>
    <rPh sb="0" eb="2">
      <t>ショゾク</t>
    </rPh>
    <phoneticPr fontId="4"/>
  </si>
  <si>
    <t>職名</t>
    <rPh sb="0" eb="2">
      <t>ショクメイ</t>
    </rPh>
    <phoneticPr fontId="4"/>
  </si>
  <si>
    <t>氏名</t>
    <rPh sb="0" eb="2">
      <t>シメイ</t>
    </rPh>
    <phoneticPr fontId="4"/>
  </si>
  <si>
    <t>責任医師</t>
  </si>
  <si>
    <t>教授</t>
    <rPh sb="0" eb="2">
      <t>キョウジュ</t>
    </rPh>
    <phoneticPr fontId="4"/>
  </si>
  <si>
    <t>山田　太郎</t>
    <rPh sb="0" eb="2">
      <t>ヤマダ</t>
    </rPh>
    <rPh sb="3" eb="5">
      <t>タロウ</t>
    </rPh>
    <phoneticPr fontId="4"/>
  </si>
  <si>
    <t>分担医師</t>
    <phoneticPr fontId="4"/>
  </si>
  <si>
    <t>分担医師</t>
    <phoneticPr fontId="4"/>
  </si>
  <si>
    <t>　5．治験薬の詳細</t>
    <phoneticPr fontId="4"/>
  </si>
  <si>
    <t>治験薬の名称①</t>
    <rPh sb="0" eb="2">
      <t>チケン</t>
    </rPh>
    <rPh sb="2" eb="3">
      <t>ヤク</t>
    </rPh>
    <rPh sb="4" eb="6">
      <t>メイショウ</t>
    </rPh>
    <phoneticPr fontId="1"/>
  </si>
  <si>
    <t>治験成分記号①</t>
    <rPh sb="0" eb="2">
      <t>チケン</t>
    </rPh>
    <rPh sb="2" eb="4">
      <t>セイブン</t>
    </rPh>
    <rPh sb="4" eb="6">
      <t>キゴウ</t>
    </rPh>
    <phoneticPr fontId="1"/>
  </si>
  <si>
    <t>届出年月日①</t>
    <rPh sb="0" eb="1">
      <t>トドケ</t>
    </rPh>
    <rPh sb="1" eb="2">
      <t>デ</t>
    </rPh>
    <rPh sb="2" eb="5">
      <t>ネンガッピ</t>
    </rPh>
    <phoneticPr fontId="1"/>
  </si>
  <si>
    <t>届出回数①</t>
    <rPh sb="0" eb="2">
      <t>トドケデ</t>
    </rPh>
    <rPh sb="2" eb="4">
      <t>カイスウ</t>
    </rPh>
    <phoneticPr fontId="1"/>
  </si>
  <si>
    <t>治験薬の名称②</t>
    <rPh sb="0" eb="2">
      <t>チケン</t>
    </rPh>
    <rPh sb="2" eb="3">
      <t>ヤク</t>
    </rPh>
    <rPh sb="4" eb="6">
      <t>メイショウ</t>
    </rPh>
    <phoneticPr fontId="1"/>
  </si>
  <si>
    <t>治験成分記号②</t>
    <rPh sb="0" eb="2">
      <t>チケン</t>
    </rPh>
    <rPh sb="2" eb="4">
      <t>セイブン</t>
    </rPh>
    <rPh sb="4" eb="6">
      <t>キゴウ</t>
    </rPh>
    <phoneticPr fontId="1"/>
  </si>
  <si>
    <t>届出年月日②</t>
    <rPh sb="0" eb="1">
      <t>トドケ</t>
    </rPh>
    <rPh sb="1" eb="2">
      <t>デ</t>
    </rPh>
    <rPh sb="2" eb="5">
      <t>ネンガッピ</t>
    </rPh>
    <phoneticPr fontId="1"/>
  </si>
  <si>
    <t>届出回数②</t>
    <rPh sb="0" eb="2">
      <t>トドケデ</t>
    </rPh>
    <rPh sb="2" eb="4">
      <t>カイスウ</t>
    </rPh>
    <phoneticPr fontId="1"/>
  </si>
  <si>
    <t>予定される効能効果</t>
  </si>
  <si>
    <t>　6．ネットワーク
　　　治験の有無
　　□有　　　□無</t>
    <rPh sb="13" eb="15">
      <t>チケン</t>
    </rPh>
    <rPh sb="16" eb="18">
      <t>ウム</t>
    </rPh>
    <rPh sb="23" eb="24">
      <t>ア</t>
    </rPh>
    <rPh sb="28" eb="29">
      <t>ナ</t>
    </rPh>
    <phoneticPr fontId="4"/>
  </si>
  <si>
    <t>ネットワーク施設の病院名
（有の場合のみ記入）</t>
    <rPh sb="6" eb="8">
      <t>シセツ</t>
    </rPh>
    <rPh sb="9" eb="11">
      <t>ビョウイン</t>
    </rPh>
    <rPh sb="11" eb="12">
      <t>メイ</t>
    </rPh>
    <rPh sb="14" eb="15">
      <t>ア</t>
    </rPh>
    <rPh sb="16" eb="18">
      <t>バアイ</t>
    </rPh>
    <rPh sb="20" eb="22">
      <t>キニュウ</t>
    </rPh>
    <phoneticPr fontId="4"/>
  </si>
  <si>
    <t>　　　　　　　　　　　　　　　　　　　病院　　　　　　　　　　　　　　　　　　　　　　病院</t>
    <rPh sb="19" eb="21">
      <t>ビョウイン</t>
    </rPh>
    <rPh sb="43" eb="45">
      <t>ビョウイン</t>
    </rPh>
    <phoneticPr fontId="4"/>
  </si>
  <si>
    <t>　7．契約形態と
　　　進捗状況</t>
    <rPh sb="3" eb="5">
      <t>ケイヤク</t>
    </rPh>
    <rPh sb="5" eb="7">
      <t>ケイタイ</t>
    </rPh>
    <rPh sb="12" eb="14">
      <t>シンチョク</t>
    </rPh>
    <rPh sb="14" eb="16">
      <t>ジョウキョウ</t>
    </rPh>
    <phoneticPr fontId="4"/>
  </si>
  <si>
    <t>契約方法</t>
    <rPh sb="0" eb="2">
      <t>ケイヤク</t>
    </rPh>
    <rPh sb="2" eb="4">
      <t>ホウホウ</t>
    </rPh>
    <phoneticPr fontId="4"/>
  </si>
  <si>
    <t>□単年度契約　　　□複数年契約</t>
    <rPh sb="1" eb="4">
      <t>タンネンド</t>
    </rPh>
    <rPh sb="4" eb="6">
      <t>ケイヤク</t>
    </rPh>
    <rPh sb="10" eb="13">
      <t>フクスウネン</t>
    </rPh>
    <rPh sb="13" eb="15">
      <t>ケイヤク</t>
    </rPh>
    <phoneticPr fontId="4"/>
  </si>
  <si>
    <t>契約予定日（治験開始日）</t>
    <rPh sb="0" eb="2">
      <t>ケイヤク</t>
    </rPh>
    <rPh sb="2" eb="4">
      <t>ヨテイ</t>
    </rPh>
    <rPh sb="4" eb="5">
      <t>ビ</t>
    </rPh>
    <rPh sb="6" eb="8">
      <t>チケン</t>
    </rPh>
    <rPh sb="8" eb="11">
      <t>カイシビ</t>
    </rPh>
    <phoneticPr fontId="4"/>
  </si>
  <si>
    <t>年　　月　　日</t>
    <rPh sb="0" eb="1">
      <t>ネン</t>
    </rPh>
    <rPh sb="3" eb="4">
      <t>ガツ</t>
    </rPh>
    <rPh sb="6" eb="7">
      <t>ニチ</t>
    </rPh>
    <phoneticPr fontId="4"/>
  </si>
  <si>
    <t>契約終了予定日</t>
    <phoneticPr fontId="4"/>
  </si>
  <si>
    <t>目標とする被験者数</t>
    <rPh sb="0" eb="2">
      <t>モクヒョウ</t>
    </rPh>
    <rPh sb="5" eb="8">
      <t>ヒケンシャ</t>
    </rPh>
    <rPh sb="8" eb="9">
      <t>スウ</t>
    </rPh>
    <phoneticPr fontId="4"/>
  </si>
  <si>
    <t>マイルストーンの設定基準</t>
    <rPh sb="8" eb="10">
      <t>セッテイ</t>
    </rPh>
    <rPh sb="10" eb="12">
      <t>キジュン</t>
    </rPh>
    <phoneticPr fontId="4"/>
  </si>
  <si>
    <t>第Ⅰ期</t>
    <rPh sb="0" eb="1">
      <t>ダイ</t>
    </rPh>
    <rPh sb="1" eb="3">
      <t>イチキ</t>
    </rPh>
    <phoneticPr fontId="4"/>
  </si>
  <si>
    <t>第Ⅱ期</t>
    <rPh sb="0" eb="2">
      <t>ダイニ</t>
    </rPh>
    <rPh sb="2" eb="3">
      <t>キ</t>
    </rPh>
    <phoneticPr fontId="4"/>
  </si>
  <si>
    <t>第Ⅲ期</t>
    <rPh sb="0" eb="1">
      <t>ダイ</t>
    </rPh>
    <rPh sb="2" eb="3">
      <t>キ</t>
    </rPh>
    <phoneticPr fontId="4"/>
  </si>
  <si>
    <t>分子学的適格性の確認
（プレスクリーニングの有無）</t>
    <rPh sb="0" eb="2">
      <t>ブンシ</t>
    </rPh>
    <rPh sb="2" eb="4">
      <t>ガクテキ</t>
    </rPh>
    <rPh sb="4" eb="7">
      <t>テキカクセイ</t>
    </rPh>
    <rPh sb="8" eb="10">
      <t>カクニン</t>
    </rPh>
    <rPh sb="22" eb="24">
      <t>ウム</t>
    </rPh>
    <phoneticPr fontId="4"/>
  </si>
  <si>
    <t>□プレスクリーニング有　　　□プレスクリーニング無</t>
    <rPh sb="10" eb="11">
      <t>ア</t>
    </rPh>
    <rPh sb="24" eb="25">
      <t>ナ</t>
    </rPh>
    <phoneticPr fontId="4"/>
  </si>
  <si>
    <t>必須文書の保管期間</t>
    <rPh sb="0" eb="2">
      <t>ヒッス</t>
    </rPh>
    <rPh sb="2" eb="4">
      <t>ブンショ</t>
    </rPh>
    <rPh sb="5" eb="7">
      <t>ホカン</t>
    </rPh>
    <rPh sb="7" eb="9">
      <t>キカン</t>
    </rPh>
    <phoneticPr fontId="4"/>
  </si>
  <si>
    <t>□J-GCP対応　　□その他（　　　　　　　　　　　　　　　　　　　　　）</t>
    <rPh sb="6" eb="8">
      <t>タイオウ</t>
    </rPh>
    <phoneticPr fontId="4"/>
  </si>
  <si>
    <t>治験終了後の資料保管年数</t>
    <rPh sb="0" eb="2">
      <t>チケン</t>
    </rPh>
    <rPh sb="2" eb="5">
      <t>シュウリョウゴ</t>
    </rPh>
    <rPh sb="6" eb="8">
      <t>シリョウ</t>
    </rPh>
    <rPh sb="8" eb="10">
      <t>ホカン</t>
    </rPh>
    <rPh sb="10" eb="12">
      <t>ネンスウ</t>
    </rPh>
    <phoneticPr fontId="4"/>
  </si>
  <si>
    <t>年</t>
    <rPh sb="0" eb="1">
      <t>ネン</t>
    </rPh>
    <phoneticPr fontId="4"/>
  </si>
  <si>
    <t>SMO適用の有無</t>
    <rPh sb="3" eb="5">
      <t>テキヨウ</t>
    </rPh>
    <rPh sb="6" eb="8">
      <t>ウム</t>
    </rPh>
    <phoneticPr fontId="4"/>
  </si>
  <si>
    <t>□適用あり　　　　　□適用なし</t>
    <rPh sb="1" eb="3">
      <t>テキヨウ</t>
    </rPh>
    <rPh sb="11" eb="13">
      <t>テキヨウ</t>
    </rPh>
    <phoneticPr fontId="4"/>
  </si>
  <si>
    <t>適用ありの場合：会社名</t>
    <rPh sb="0" eb="2">
      <t>テキヨウ</t>
    </rPh>
    <rPh sb="5" eb="7">
      <t>バアイ</t>
    </rPh>
    <rPh sb="8" eb="11">
      <t>カイシャメイ</t>
    </rPh>
    <phoneticPr fontId="4"/>
  </si>
  <si>
    <t>覚書</t>
    <rPh sb="0" eb="2">
      <t>オボエガキ</t>
    </rPh>
    <phoneticPr fontId="4"/>
  </si>
  <si>
    <t>□CROとの業務委託範囲等</t>
    <rPh sb="6" eb="8">
      <t>ギョウム</t>
    </rPh>
    <rPh sb="8" eb="10">
      <t>イタク</t>
    </rPh>
    <rPh sb="10" eb="12">
      <t>ハンイ</t>
    </rPh>
    <rPh sb="12" eb="13">
      <t>トウ</t>
    </rPh>
    <phoneticPr fontId="4"/>
  </si>
  <si>
    <t>□SMOとの業務委託範囲等</t>
    <rPh sb="6" eb="8">
      <t>ギョウム</t>
    </rPh>
    <rPh sb="8" eb="10">
      <t>イタク</t>
    </rPh>
    <rPh sb="10" eb="12">
      <t>ハンイ</t>
    </rPh>
    <rPh sb="12" eb="13">
      <t>トウ</t>
    </rPh>
    <phoneticPr fontId="4"/>
  </si>
  <si>
    <t>□費用負担（保険外併用療養費の範囲）</t>
    <rPh sb="1" eb="3">
      <t>ヒヨウ</t>
    </rPh>
    <rPh sb="3" eb="5">
      <t>フタン</t>
    </rPh>
    <rPh sb="6" eb="9">
      <t>ホケンガイ</t>
    </rPh>
    <rPh sb="9" eb="11">
      <t>ヘイヨウ</t>
    </rPh>
    <rPh sb="11" eb="14">
      <t>リョウヨウヒ</t>
    </rPh>
    <rPh sb="15" eb="17">
      <t>ハンイ</t>
    </rPh>
    <phoneticPr fontId="4"/>
  </si>
  <si>
    <t>□貸与物品</t>
    <rPh sb="1" eb="3">
      <t>タイヨ</t>
    </rPh>
    <rPh sb="3" eb="5">
      <t>ブッピン</t>
    </rPh>
    <phoneticPr fontId="4"/>
  </si>
  <si>
    <t>□必須文書の保管期間</t>
    <rPh sb="1" eb="3">
      <t>ヒッス</t>
    </rPh>
    <rPh sb="3" eb="5">
      <t>ブンショ</t>
    </rPh>
    <rPh sb="6" eb="8">
      <t>ホカン</t>
    </rPh>
    <rPh sb="8" eb="10">
      <t>キカン</t>
    </rPh>
    <phoneticPr fontId="4"/>
  </si>
  <si>
    <t>□契約書本体の読み替え</t>
    <rPh sb="1" eb="3">
      <t>ケイヤク</t>
    </rPh>
    <rPh sb="3" eb="4">
      <t>ショ</t>
    </rPh>
    <rPh sb="4" eb="6">
      <t>ホンタイ</t>
    </rPh>
    <rPh sb="7" eb="8">
      <t>ヨ</t>
    </rPh>
    <rPh sb="9" eb="10">
      <t>カ</t>
    </rPh>
    <phoneticPr fontId="4"/>
  </si>
  <si>
    <t>□その他（　　　　　　　　　　　　　　　　　　　　　　　　　　　　　　　　　）</t>
    <rPh sb="3" eb="4">
      <t>タ</t>
    </rPh>
    <phoneticPr fontId="4"/>
  </si>
  <si>
    <t>　8．契約者</t>
    <rPh sb="3" eb="6">
      <t>ケイヤクシャ</t>
    </rPh>
    <phoneticPr fontId="4"/>
  </si>
  <si>
    <t>住所</t>
    <rPh sb="0" eb="2">
      <t>ジュウショ</t>
    </rPh>
    <phoneticPr fontId="4"/>
  </si>
  <si>
    <t>会社名</t>
    <rPh sb="0" eb="3">
      <t>カイシャメイ</t>
    </rPh>
    <phoneticPr fontId="4"/>
  </si>
  <si>
    <t>代表者</t>
    <rPh sb="0" eb="3">
      <t>ダイヒョウシャ</t>
    </rPh>
    <phoneticPr fontId="4"/>
  </si>
  <si>
    <t>　9．担当者</t>
    <rPh sb="3" eb="6">
      <t>タントウシャ</t>
    </rPh>
    <phoneticPr fontId="4"/>
  </si>
  <si>
    <t>電話番号</t>
    <rPh sb="0" eb="2">
      <t>デンワ</t>
    </rPh>
    <rPh sb="2" eb="4">
      <t>バンゴウ</t>
    </rPh>
    <phoneticPr fontId="4"/>
  </si>
  <si>
    <t>FAX番号</t>
    <rPh sb="3" eb="5">
      <t>バンゴウ</t>
    </rPh>
    <phoneticPr fontId="4"/>
  </si>
  <si>
    <t>E-mail　アドレス</t>
    <phoneticPr fontId="4"/>
  </si>
  <si>
    <t>　10．手続き書類等
　　　　 送付先</t>
    <rPh sb="4" eb="6">
      <t>テツヅ</t>
    </rPh>
    <rPh sb="7" eb="9">
      <t>ショルイ</t>
    </rPh>
    <rPh sb="9" eb="10">
      <t>トウ</t>
    </rPh>
    <rPh sb="16" eb="19">
      <t>ソウフサキ</t>
    </rPh>
    <phoneticPr fontId="4"/>
  </si>
  <si>
    <t>E-mail　アドレス</t>
    <phoneticPr fontId="4"/>
  </si>
  <si>
    <t>請求書会社名</t>
    <rPh sb="0" eb="3">
      <t>セイキュウショ</t>
    </rPh>
    <rPh sb="3" eb="6">
      <t>カイシャメイ</t>
    </rPh>
    <phoneticPr fontId="4"/>
  </si>
  <si>
    <t>請求書氏名</t>
    <rPh sb="0" eb="3">
      <t>セイキュウショ</t>
    </rPh>
    <rPh sb="3" eb="5">
      <t>シメイ</t>
    </rPh>
    <phoneticPr fontId="4"/>
  </si>
  <si>
    <t>請求書住所</t>
    <rPh sb="0" eb="3">
      <t>セイキュウショ</t>
    </rPh>
    <rPh sb="3" eb="5">
      <t>ジュウショ</t>
    </rPh>
    <phoneticPr fontId="4"/>
  </si>
  <si>
    <t>請求書送付先 会社名</t>
    <rPh sb="0" eb="2">
      <t>セイキュウ</t>
    </rPh>
    <rPh sb="2" eb="3">
      <t>ショ</t>
    </rPh>
    <rPh sb="3" eb="6">
      <t>ソウフサキ</t>
    </rPh>
    <rPh sb="7" eb="10">
      <t>カイシャメイ</t>
    </rPh>
    <phoneticPr fontId="4"/>
  </si>
  <si>
    <t>請求書送付先 担当者所属</t>
    <rPh sb="2" eb="3">
      <t>ショ</t>
    </rPh>
    <rPh sb="7" eb="10">
      <t>タントウシャ</t>
    </rPh>
    <rPh sb="10" eb="12">
      <t>ショゾク</t>
    </rPh>
    <phoneticPr fontId="4"/>
  </si>
  <si>
    <t>請求書送付先 担当者氏名</t>
    <rPh sb="2" eb="3">
      <t>ショ</t>
    </rPh>
    <phoneticPr fontId="4"/>
  </si>
  <si>
    <t>請求書送付先 住所</t>
    <rPh sb="0" eb="2">
      <t>セイキュウ</t>
    </rPh>
    <rPh sb="2" eb="3">
      <t>ショ</t>
    </rPh>
    <rPh sb="3" eb="6">
      <t>ソウフサキ</t>
    </rPh>
    <rPh sb="7" eb="9">
      <t>ジュウショ</t>
    </rPh>
    <phoneticPr fontId="4"/>
  </si>
  <si>
    <t>請求書送付先 電話番号</t>
    <rPh sb="7" eb="9">
      <t>デンワ</t>
    </rPh>
    <rPh sb="9" eb="11">
      <t>バンゴウ</t>
    </rPh>
    <phoneticPr fontId="4"/>
  </si>
  <si>
    <t>　　なお、支店・営業所等別の連絡先・担当者がおられる場合、下記に記載願います。</t>
    <rPh sb="5" eb="7">
      <t>シテン</t>
    </rPh>
    <rPh sb="8" eb="11">
      <t>エイギョウショ</t>
    </rPh>
    <rPh sb="11" eb="12">
      <t>トウ</t>
    </rPh>
    <rPh sb="12" eb="13">
      <t>ベツ</t>
    </rPh>
    <rPh sb="14" eb="17">
      <t>レンラクサキ</t>
    </rPh>
    <rPh sb="18" eb="21">
      <t>タントウシャ</t>
    </rPh>
    <rPh sb="26" eb="28">
      <t>バアイ</t>
    </rPh>
    <rPh sb="29" eb="31">
      <t>カキ</t>
    </rPh>
    <rPh sb="32" eb="34">
      <t>キサイ</t>
    </rPh>
    <rPh sb="34" eb="35">
      <t>ネガ</t>
    </rPh>
    <phoneticPr fontId="4"/>
  </si>
  <si>
    <t>西暦　　　　年　　月　　日</t>
    <rPh sb="0" eb="2">
      <t>セイレキ</t>
    </rPh>
    <rPh sb="6" eb="7">
      <t>ネン</t>
    </rPh>
    <rPh sb="9" eb="10">
      <t>ガツ</t>
    </rPh>
    <rPh sb="12" eb="13">
      <t>ニチ</t>
    </rPh>
    <phoneticPr fontId="4"/>
  </si>
  <si>
    <t>区　分</t>
    <rPh sb="0" eb="1">
      <t>ク</t>
    </rPh>
    <rPh sb="2" eb="3">
      <t>ブン</t>
    </rPh>
    <phoneticPr fontId="4"/>
  </si>
  <si>
    <t>　■治験　　　□製造販売後臨床試験</t>
    <rPh sb="2" eb="4">
      <t>チケン</t>
    </rPh>
    <rPh sb="8" eb="10">
      <t>セイゾウ</t>
    </rPh>
    <rPh sb="10" eb="12">
      <t>ハンバイ</t>
    </rPh>
    <rPh sb="12" eb="13">
      <t>ゴ</t>
    </rPh>
    <rPh sb="13" eb="15">
      <t>リンショウ</t>
    </rPh>
    <rPh sb="15" eb="17">
      <t>シケン</t>
    </rPh>
    <phoneticPr fontId="4"/>
  </si>
  <si>
    <t>　■医薬品　　□医療機器　　□再生医療等製品</t>
    <rPh sb="2" eb="5">
      <t>イヤクヒン</t>
    </rPh>
    <rPh sb="8" eb="10">
      <t>イリョウ</t>
    </rPh>
    <rPh sb="10" eb="12">
      <t>キキ</t>
    </rPh>
    <rPh sb="15" eb="17">
      <t>サイセイ</t>
    </rPh>
    <rPh sb="17" eb="19">
      <t>イリョウ</t>
    </rPh>
    <rPh sb="19" eb="20">
      <t>トウ</t>
    </rPh>
    <rPh sb="20" eb="22">
      <t>セイヒン</t>
    </rPh>
    <phoneticPr fontId="4"/>
  </si>
  <si>
    <t>　□新規契約　□変更契約</t>
    <rPh sb="2" eb="4">
      <t>シンキ</t>
    </rPh>
    <rPh sb="4" eb="6">
      <t>ケイヤク</t>
    </rPh>
    <rPh sb="8" eb="10">
      <t>ヘンコウ</t>
    </rPh>
    <rPh sb="10" eb="12">
      <t>ケイヤク</t>
    </rPh>
    <phoneticPr fontId="4"/>
  </si>
  <si>
    <t>臨床試験研究経費ポイント算出表－治験・医薬品－</t>
    <rPh sb="0" eb="2">
      <t>リンショウ</t>
    </rPh>
    <rPh sb="2" eb="4">
      <t>シケン</t>
    </rPh>
    <rPh sb="4" eb="6">
      <t>ケンキュウ</t>
    </rPh>
    <rPh sb="6" eb="8">
      <t>ケイヒ</t>
    </rPh>
    <rPh sb="12" eb="14">
      <t>サンシュツ</t>
    </rPh>
    <rPh sb="14" eb="15">
      <t>ヒョウ</t>
    </rPh>
    <rPh sb="16" eb="18">
      <t>チケン</t>
    </rPh>
    <rPh sb="19" eb="22">
      <t>イヤクヒン</t>
    </rPh>
    <phoneticPr fontId="4"/>
  </si>
  <si>
    <t>臨床試験研究経費 ：合計ポイント×6,000円／１症例当たり</t>
    <rPh sb="25" eb="27">
      <t>ショウレイ</t>
    </rPh>
    <rPh sb="27" eb="28">
      <t>アタ</t>
    </rPh>
    <phoneticPr fontId="4"/>
  </si>
  <si>
    <t>要素</t>
    <rPh sb="0" eb="2">
      <t>ヨウソ</t>
    </rPh>
    <phoneticPr fontId="4"/>
  </si>
  <si>
    <t>ウエイト</t>
    <phoneticPr fontId="4"/>
  </si>
  <si>
    <t>I
（ウエイト×1）</t>
    <phoneticPr fontId="4"/>
  </si>
  <si>
    <t>Ⅱ
（ウエイト×3）</t>
    <phoneticPr fontId="4"/>
  </si>
  <si>
    <t>Ⅲ
（ウエイト×5）</t>
    <phoneticPr fontId="4"/>
  </si>
  <si>
    <t>Ⅳ
（ウエイト×10）</t>
    <phoneticPr fontId="4"/>
  </si>
  <si>
    <t>Ⅴ
（ウエイト×15）</t>
    <phoneticPr fontId="4"/>
  </si>
  <si>
    <t>ポイント</t>
    <phoneticPr fontId="4"/>
  </si>
  <si>
    <t>A</t>
    <phoneticPr fontId="4"/>
  </si>
  <si>
    <t>対象疾患の重篤度</t>
    <rPh sb="0" eb="2">
      <t>タイショウ</t>
    </rPh>
    <rPh sb="2" eb="4">
      <t>シッカン</t>
    </rPh>
    <rPh sb="5" eb="7">
      <t>ジュウトク</t>
    </rPh>
    <rPh sb="7" eb="8">
      <t>ド</t>
    </rPh>
    <phoneticPr fontId="4"/>
  </si>
  <si>
    <t>軽度</t>
    <rPh sb="0" eb="2">
      <t>ケイド</t>
    </rPh>
    <phoneticPr fontId="4"/>
  </si>
  <si>
    <t>中等度</t>
    <rPh sb="0" eb="2">
      <t>チュウトウ</t>
    </rPh>
    <rPh sb="2" eb="3">
      <t>ド</t>
    </rPh>
    <phoneticPr fontId="4"/>
  </si>
  <si>
    <t>重症・重篤</t>
    <rPh sb="0" eb="2">
      <t>ジュウショウ</t>
    </rPh>
    <rPh sb="3" eb="5">
      <t>ジュウトク</t>
    </rPh>
    <phoneticPr fontId="4"/>
  </si>
  <si>
    <t>B</t>
    <phoneticPr fontId="4"/>
  </si>
  <si>
    <t>入院・外来の状況</t>
    <rPh sb="0" eb="2">
      <t>ニュウイン</t>
    </rPh>
    <rPh sb="3" eb="5">
      <t>ガイライ</t>
    </rPh>
    <rPh sb="6" eb="8">
      <t>ジョウキョウ</t>
    </rPh>
    <phoneticPr fontId="4"/>
  </si>
  <si>
    <t>外来</t>
    <rPh sb="0" eb="2">
      <t>ガイライ</t>
    </rPh>
    <phoneticPr fontId="4"/>
  </si>
  <si>
    <t>入院</t>
    <rPh sb="0" eb="2">
      <t>ニュウイン</t>
    </rPh>
    <phoneticPr fontId="4"/>
  </si>
  <si>
    <t>C</t>
    <phoneticPr fontId="4"/>
  </si>
  <si>
    <t>治験薬製造承認の状況</t>
    <rPh sb="0" eb="2">
      <t>チケン</t>
    </rPh>
    <rPh sb="2" eb="3">
      <t>ヤク</t>
    </rPh>
    <rPh sb="3" eb="5">
      <t>セイゾウ</t>
    </rPh>
    <rPh sb="5" eb="7">
      <t>ショウニン</t>
    </rPh>
    <rPh sb="8" eb="10">
      <t>ジョウキョウ</t>
    </rPh>
    <phoneticPr fontId="4"/>
  </si>
  <si>
    <t>他の適応で
国内で承認</t>
    <rPh sb="0" eb="1">
      <t>タ</t>
    </rPh>
    <rPh sb="2" eb="4">
      <t>テキオウ</t>
    </rPh>
    <rPh sb="6" eb="8">
      <t>コクナイ</t>
    </rPh>
    <rPh sb="9" eb="11">
      <t>ショウニン</t>
    </rPh>
    <phoneticPr fontId="4"/>
  </si>
  <si>
    <t>同一適応で
欧米で承認</t>
    <rPh sb="0" eb="2">
      <t>ドウイツ</t>
    </rPh>
    <rPh sb="2" eb="4">
      <t>テキオウ</t>
    </rPh>
    <rPh sb="6" eb="8">
      <t>オウベイ</t>
    </rPh>
    <rPh sb="9" eb="11">
      <t>ショウニン</t>
    </rPh>
    <phoneticPr fontId="4"/>
  </si>
  <si>
    <t>未承認</t>
    <rPh sb="0" eb="3">
      <t>ミショウニン</t>
    </rPh>
    <phoneticPr fontId="4"/>
  </si>
  <si>
    <t>D</t>
    <phoneticPr fontId="4"/>
  </si>
  <si>
    <t>相の種類</t>
    <rPh sb="0" eb="1">
      <t>ソウ</t>
    </rPh>
    <rPh sb="2" eb="4">
      <t>シュルイ</t>
    </rPh>
    <phoneticPr fontId="4"/>
  </si>
  <si>
    <t>Ⅱ相・Ⅲ相</t>
    <rPh sb="1" eb="2">
      <t>ソウ</t>
    </rPh>
    <rPh sb="4" eb="5">
      <t>ソウ</t>
    </rPh>
    <phoneticPr fontId="4"/>
  </si>
  <si>
    <t>Ⅰ相</t>
    <rPh sb="1" eb="2">
      <t>ソウ</t>
    </rPh>
    <phoneticPr fontId="4"/>
  </si>
  <si>
    <t>E</t>
    <phoneticPr fontId="4"/>
  </si>
  <si>
    <t>デザイン</t>
    <phoneticPr fontId="4"/>
  </si>
  <si>
    <t>オープン</t>
    <phoneticPr fontId="4"/>
  </si>
  <si>
    <t>単盲検</t>
    <rPh sb="0" eb="1">
      <t>タン</t>
    </rPh>
    <rPh sb="1" eb="2">
      <t>モウ</t>
    </rPh>
    <rPh sb="2" eb="3">
      <t>ケン</t>
    </rPh>
    <phoneticPr fontId="4"/>
  </si>
  <si>
    <t>二重盲検</t>
    <rPh sb="0" eb="2">
      <t>ニジュウ</t>
    </rPh>
    <rPh sb="2" eb="3">
      <t>モウ</t>
    </rPh>
    <rPh sb="3" eb="4">
      <t>ケン</t>
    </rPh>
    <phoneticPr fontId="4"/>
  </si>
  <si>
    <t>F</t>
    <phoneticPr fontId="4"/>
  </si>
  <si>
    <t>プラセボの使用</t>
    <rPh sb="5" eb="7">
      <t>シヨウ</t>
    </rPh>
    <phoneticPr fontId="4"/>
  </si>
  <si>
    <t>使　用</t>
    <rPh sb="0" eb="1">
      <t>シ</t>
    </rPh>
    <rPh sb="2" eb="3">
      <t>ヨウ</t>
    </rPh>
    <phoneticPr fontId="4"/>
  </si>
  <si>
    <t>G</t>
    <phoneticPr fontId="4"/>
  </si>
  <si>
    <t>併用薬の使用</t>
    <rPh sb="0" eb="2">
      <t>ヘイヨウ</t>
    </rPh>
    <rPh sb="2" eb="3">
      <t>ヤク</t>
    </rPh>
    <rPh sb="4" eb="6">
      <t>シヨウ</t>
    </rPh>
    <phoneticPr fontId="4"/>
  </si>
  <si>
    <t>同効薬でも
不変使用可</t>
    <rPh sb="0" eb="1">
      <t>ドウ</t>
    </rPh>
    <rPh sb="1" eb="2">
      <t>コウ</t>
    </rPh>
    <rPh sb="2" eb="3">
      <t>ヤク</t>
    </rPh>
    <rPh sb="6" eb="8">
      <t>フヘン</t>
    </rPh>
    <rPh sb="8" eb="10">
      <t>シヨウ</t>
    </rPh>
    <rPh sb="10" eb="11">
      <t>カ</t>
    </rPh>
    <phoneticPr fontId="4"/>
  </si>
  <si>
    <t>同効薬のみ
禁止</t>
    <rPh sb="0" eb="1">
      <t>ドウ</t>
    </rPh>
    <rPh sb="1" eb="2">
      <t>コウ</t>
    </rPh>
    <rPh sb="2" eb="3">
      <t>ヤク</t>
    </rPh>
    <rPh sb="6" eb="8">
      <t>キンシ</t>
    </rPh>
    <phoneticPr fontId="4"/>
  </si>
  <si>
    <t>全面禁止</t>
    <rPh sb="0" eb="2">
      <t>ゼンメン</t>
    </rPh>
    <rPh sb="2" eb="4">
      <t>キンシ</t>
    </rPh>
    <phoneticPr fontId="4"/>
  </si>
  <si>
    <t>H</t>
    <phoneticPr fontId="4"/>
  </si>
  <si>
    <t>治験薬の投与経路</t>
    <rPh sb="0" eb="2">
      <t>チケン</t>
    </rPh>
    <rPh sb="2" eb="3">
      <t>ヤク</t>
    </rPh>
    <rPh sb="4" eb="6">
      <t>トウヨ</t>
    </rPh>
    <rPh sb="6" eb="8">
      <t>ケイロ</t>
    </rPh>
    <phoneticPr fontId="4"/>
  </si>
  <si>
    <t>内用・外用</t>
    <rPh sb="0" eb="2">
      <t>ナイヨウ</t>
    </rPh>
    <rPh sb="3" eb="5">
      <t>ガイヨウ</t>
    </rPh>
    <phoneticPr fontId="4"/>
  </si>
  <si>
    <t>皮下・筋注</t>
    <rPh sb="0" eb="2">
      <t>ヒカ</t>
    </rPh>
    <rPh sb="3" eb="4">
      <t>キン</t>
    </rPh>
    <rPh sb="4" eb="5">
      <t>チュウ</t>
    </rPh>
    <phoneticPr fontId="4"/>
  </si>
  <si>
    <t>静注・特殊</t>
    <rPh sb="0" eb="1">
      <t>セイ</t>
    </rPh>
    <rPh sb="1" eb="2">
      <t>チュウ</t>
    </rPh>
    <rPh sb="3" eb="5">
      <t>トクシュ</t>
    </rPh>
    <phoneticPr fontId="4"/>
  </si>
  <si>
    <t>I</t>
    <phoneticPr fontId="4"/>
  </si>
  <si>
    <t>４週間以内</t>
    <rPh sb="1" eb="3">
      <t>シュウカン</t>
    </rPh>
    <rPh sb="3" eb="5">
      <t>イナイ</t>
    </rPh>
    <phoneticPr fontId="4"/>
  </si>
  <si>
    <t>５～２４週</t>
    <rPh sb="4" eb="5">
      <t>シュウ</t>
    </rPh>
    <phoneticPr fontId="4"/>
  </si>
  <si>
    <r>
      <rPr>
        <sz val="6"/>
        <rFont val="Meiryo UI"/>
        <family val="3"/>
        <charset val="128"/>
      </rPr>
      <t>　　</t>
    </r>
    <r>
      <rPr>
        <sz val="11"/>
        <rFont val="Meiryo UI"/>
        <family val="3"/>
        <charset val="128"/>
      </rPr>
      <t xml:space="preserve">
２５～５１週</t>
    </r>
    <rPh sb="8" eb="9">
      <t>シュウ</t>
    </rPh>
    <phoneticPr fontId="4"/>
  </si>
  <si>
    <t>⇒52週以上の場合、下記※1参照
1症例あたりの投与期間</t>
    <rPh sb="3" eb="6">
      <t>シュウイジョウ</t>
    </rPh>
    <rPh sb="7" eb="9">
      <t>バアイ</t>
    </rPh>
    <rPh sb="10" eb="12">
      <t>カキ</t>
    </rPh>
    <rPh sb="14" eb="16">
      <t>サンショウ</t>
    </rPh>
    <rPh sb="18" eb="20">
      <t>ショウレイ</t>
    </rPh>
    <rPh sb="24" eb="26">
      <t>トウヨ</t>
    </rPh>
    <rPh sb="26" eb="28">
      <t>キカン</t>
    </rPh>
    <phoneticPr fontId="4"/>
  </si>
  <si>
    <t>（</t>
    <phoneticPr fontId="4"/>
  </si>
  <si>
    <t>）週</t>
    <rPh sb="1" eb="2">
      <t>シュウ</t>
    </rPh>
    <phoneticPr fontId="4"/>
  </si>
  <si>
    <t>J</t>
    <phoneticPr fontId="4"/>
  </si>
  <si>
    <t>被験者層</t>
    <rPh sb="0" eb="3">
      <t>ヒケンシャ</t>
    </rPh>
    <rPh sb="3" eb="4">
      <t>ソウ</t>
    </rPh>
    <phoneticPr fontId="4"/>
  </si>
  <si>
    <t>成人</t>
    <rPh sb="0" eb="2">
      <t>セイジン</t>
    </rPh>
    <phoneticPr fontId="4"/>
  </si>
  <si>
    <r>
      <t xml:space="preserve">小児、成人
</t>
    </r>
    <r>
      <rPr>
        <sz val="8"/>
        <rFont val="Meiryo UI"/>
        <family val="3"/>
        <charset val="128"/>
      </rPr>
      <t>（高齢者、肝、
腎障害等合併有）</t>
    </r>
    <rPh sb="0" eb="2">
      <t>ショウニ</t>
    </rPh>
    <rPh sb="3" eb="5">
      <t>セイジン</t>
    </rPh>
    <rPh sb="7" eb="10">
      <t>コウレイシャ</t>
    </rPh>
    <rPh sb="11" eb="12">
      <t>カン</t>
    </rPh>
    <rPh sb="14" eb="15">
      <t>ジン</t>
    </rPh>
    <rPh sb="15" eb="18">
      <t>ショウガイトウ</t>
    </rPh>
    <rPh sb="18" eb="20">
      <t>ガッペイ</t>
    </rPh>
    <rPh sb="20" eb="21">
      <t>ユウ</t>
    </rPh>
    <phoneticPr fontId="4"/>
  </si>
  <si>
    <t>乳児、新生児、
低出生体重児</t>
    <rPh sb="0" eb="2">
      <t>ニュウジ</t>
    </rPh>
    <rPh sb="3" eb="6">
      <t>シンセイジ</t>
    </rPh>
    <rPh sb="8" eb="14">
      <t>テイシュッショウタイジュウジ</t>
    </rPh>
    <phoneticPr fontId="4"/>
  </si>
  <si>
    <t>K</t>
    <phoneticPr fontId="4"/>
  </si>
  <si>
    <r>
      <t xml:space="preserve">被験者層の選出
</t>
    </r>
    <r>
      <rPr>
        <sz val="9"/>
        <rFont val="Meiryo UI"/>
        <family val="3"/>
        <charset val="128"/>
      </rPr>
      <t>（適格+除外基準数）</t>
    </r>
    <rPh sb="0" eb="3">
      <t>ヒケンシャ</t>
    </rPh>
    <rPh sb="3" eb="4">
      <t>ソウ</t>
    </rPh>
    <rPh sb="5" eb="7">
      <t>センシュツ</t>
    </rPh>
    <rPh sb="9" eb="11">
      <t>テキカク</t>
    </rPh>
    <rPh sb="12" eb="14">
      <t>ジョガイ</t>
    </rPh>
    <rPh sb="14" eb="16">
      <t>キジュン</t>
    </rPh>
    <rPh sb="16" eb="17">
      <t>スウ</t>
    </rPh>
    <phoneticPr fontId="4"/>
  </si>
  <si>
    <t>１９以下</t>
    <rPh sb="2" eb="4">
      <t>イカ</t>
    </rPh>
    <phoneticPr fontId="4"/>
  </si>
  <si>
    <t>２０～２９</t>
    <phoneticPr fontId="4"/>
  </si>
  <si>
    <t>３０以上</t>
    <rPh sb="2" eb="4">
      <t>イジョウ</t>
    </rPh>
    <phoneticPr fontId="4"/>
  </si>
  <si>
    <t>L</t>
    <phoneticPr fontId="4"/>
  </si>
  <si>
    <t>４以下</t>
    <rPh sb="1" eb="3">
      <t>イカ</t>
    </rPh>
    <phoneticPr fontId="4"/>
  </si>
  <si>
    <t>５～９</t>
    <phoneticPr fontId="4"/>
  </si>
  <si>
    <t>１０～１９</t>
    <phoneticPr fontId="4"/>
  </si>
  <si>
    <t>２０～４４</t>
    <phoneticPr fontId="4"/>
  </si>
  <si>
    <t>４５以上</t>
    <rPh sb="2" eb="4">
      <t>イジョウ</t>
    </rPh>
    <phoneticPr fontId="4"/>
  </si>
  <si>
    <t>M</t>
    <phoneticPr fontId="4"/>
  </si>
  <si>
    <r>
      <t>臨床症状観察項目数</t>
    </r>
    <r>
      <rPr>
        <sz val="9"/>
        <rFont val="Meiryo UI"/>
        <family val="3"/>
        <charset val="128"/>
      </rPr>
      <t>※2</t>
    </r>
    <rPh sb="0" eb="2">
      <t>リンショウ</t>
    </rPh>
    <rPh sb="2" eb="4">
      <t>ショウジョウ</t>
    </rPh>
    <rPh sb="4" eb="6">
      <t>カンサツ</t>
    </rPh>
    <rPh sb="6" eb="9">
      <t>コウモクスウ</t>
    </rPh>
    <phoneticPr fontId="4"/>
  </si>
  <si>
    <t>１０以上</t>
    <rPh sb="2" eb="4">
      <t>イジョウ</t>
    </rPh>
    <phoneticPr fontId="4"/>
  </si>
  <si>
    <t>N</t>
    <phoneticPr fontId="4"/>
  </si>
  <si>
    <r>
      <t>一般的臨床検査＋
非侵襲的機能検査及び
画像診断項目数</t>
    </r>
    <r>
      <rPr>
        <sz val="9"/>
        <rFont val="Meiryo UI"/>
        <family val="3"/>
        <charset val="128"/>
      </rPr>
      <t>※2</t>
    </r>
    <rPh sb="0" eb="3">
      <t>イッパンテキ</t>
    </rPh>
    <rPh sb="3" eb="5">
      <t>リンショウ</t>
    </rPh>
    <rPh sb="5" eb="7">
      <t>ケンサ</t>
    </rPh>
    <rPh sb="9" eb="10">
      <t>ヒ</t>
    </rPh>
    <rPh sb="10" eb="11">
      <t>シン</t>
    </rPh>
    <rPh sb="11" eb="12">
      <t>シュウ</t>
    </rPh>
    <rPh sb="12" eb="13">
      <t>テキ</t>
    </rPh>
    <rPh sb="13" eb="15">
      <t>キノウ</t>
    </rPh>
    <rPh sb="15" eb="17">
      <t>ケンサ</t>
    </rPh>
    <rPh sb="17" eb="18">
      <t>オヨ</t>
    </rPh>
    <rPh sb="20" eb="22">
      <t>ガゾウ</t>
    </rPh>
    <rPh sb="22" eb="24">
      <t>シンダン</t>
    </rPh>
    <rPh sb="24" eb="27">
      <t>コウモクスウ</t>
    </rPh>
    <phoneticPr fontId="4"/>
  </si>
  <si>
    <t>４９以下</t>
    <rPh sb="2" eb="4">
      <t>イカ</t>
    </rPh>
    <phoneticPr fontId="4"/>
  </si>
  <si>
    <t>５０～９９</t>
    <phoneticPr fontId="4"/>
  </si>
  <si>
    <t>１００以上</t>
    <rPh sb="3" eb="5">
      <t>イジョウ</t>
    </rPh>
    <phoneticPr fontId="4"/>
  </si>
  <si>
    <t>O</t>
    <phoneticPr fontId="4"/>
  </si>
  <si>
    <t>侵襲的機能検査及び
画像診断頻度</t>
    <rPh sb="0" eb="1">
      <t>シン</t>
    </rPh>
    <rPh sb="1" eb="2">
      <t>シュウ</t>
    </rPh>
    <rPh sb="2" eb="3">
      <t>テキ</t>
    </rPh>
    <rPh sb="3" eb="5">
      <t>キノウ</t>
    </rPh>
    <rPh sb="5" eb="7">
      <t>ケンサ</t>
    </rPh>
    <rPh sb="7" eb="8">
      <t>オヨ</t>
    </rPh>
    <rPh sb="10" eb="12">
      <t>ガゾウ</t>
    </rPh>
    <rPh sb="12" eb="14">
      <t>シンダン</t>
    </rPh>
    <rPh sb="14" eb="16">
      <t>ヒンド</t>
    </rPh>
    <phoneticPr fontId="4"/>
  </si>
  <si>
    <t>１年に
１回以下</t>
    <rPh sb="1" eb="2">
      <t>ネン</t>
    </rPh>
    <rPh sb="5" eb="6">
      <t>カイ</t>
    </rPh>
    <rPh sb="6" eb="8">
      <t>イカ</t>
    </rPh>
    <phoneticPr fontId="4"/>
  </si>
  <si>
    <t>３ヶ月～
11ヶ月に１回</t>
    <rPh sb="2" eb="3">
      <t>ゲツ</t>
    </rPh>
    <rPh sb="11" eb="12">
      <t>カイ</t>
    </rPh>
    <phoneticPr fontId="4"/>
  </si>
  <si>
    <t>１～２ヶ月
に１回</t>
    <rPh sb="4" eb="5">
      <t>ゲツ</t>
    </rPh>
    <rPh sb="8" eb="9">
      <t>カイ</t>
    </rPh>
    <phoneticPr fontId="4"/>
  </si>
  <si>
    <t>１ヶ月に
２回以上</t>
    <rPh sb="2" eb="3">
      <t>ゲツ</t>
    </rPh>
    <rPh sb="6" eb="7">
      <t>カイ</t>
    </rPh>
    <rPh sb="7" eb="9">
      <t>イジョウ</t>
    </rPh>
    <phoneticPr fontId="4"/>
  </si>
  <si>
    <t>P</t>
    <phoneticPr fontId="4"/>
  </si>
  <si>
    <r>
      <t>PK等の特殊検査の
ための検体採取回数</t>
    </r>
    <r>
      <rPr>
        <sz val="9"/>
        <rFont val="Meiryo UI"/>
        <family val="3"/>
        <charset val="128"/>
      </rPr>
      <t>※2</t>
    </r>
    <rPh sb="2" eb="3">
      <t>トウ</t>
    </rPh>
    <rPh sb="4" eb="6">
      <t>トクシュ</t>
    </rPh>
    <rPh sb="6" eb="8">
      <t>ケンサ</t>
    </rPh>
    <rPh sb="13" eb="15">
      <t>ケンタイ</t>
    </rPh>
    <rPh sb="15" eb="17">
      <t>サイシュ</t>
    </rPh>
    <rPh sb="17" eb="19">
      <t>カイスウ</t>
    </rPh>
    <phoneticPr fontId="4"/>
  </si>
  <si>
    <t>回</t>
    <rPh sb="0" eb="1">
      <t>カイ</t>
    </rPh>
    <phoneticPr fontId="4"/>
  </si>
  <si>
    <t>Q</t>
    <phoneticPr fontId="4"/>
  </si>
  <si>
    <t>生検回数</t>
    <rPh sb="0" eb="1">
      <t>セイ</t>
    </rPh>
    <rPh sb="1" eb="2">
      <t>ケン</t>
    </rPh>
    <rPh sb="2" eb="4">
      <t>カイスウ</t>
    </rPh>
    <phoneticPr fontId="4"/>
  </si>
  <si>
    <t>R</t>
    <phoneticPr fontId="4"/>
  </si>
  <si>
    <t>症例発表</t>
    <rPh sb="0" eb="2">
      <t>ショウレイ</t>
    </rPh>
    <rPh sb="2" eb="4">
      <t>ハッピョウ</t>
    </rPh>
    <phoneticPr fontId="4"/>
  </si>
  <si>
    <t>１回</t>
    <rPh sb="1" eb="2">
      <t>カイ</t>
    </rPh>
    <phoneticPr fontId="4"/>
  </si>
  <si>
    <t>S</t>
    <phoneticPr fontId="4"/>
  </si>
  <si>
    <t>承認申請に使用される
文書等の作成</t>
    <rPh sb="0" eb="2">
      <t>ショウニン</t>
    </rPh>
    <rPh sb="2" eb="4">
      <t>シンセイ</t>
    </rPh>
    <rPh sb="5" eb="7">
      <t>シヨウ</t>
    </rPh>
    <rPh sb="11" eb="14">
      <t>ブンショトウ</t>
    </rPh>
    <rPh sb="15" eb="17">
      <t>サクセイ</t>
    </rPh>
    <phoneticPr fontId="4"/>
  </si>
  <si>
    <t>３０枚以内</t>
    <rPh sb="2" eb="3">
      <t>マイ</t>
    </rPh>
    <rPh sb="3" eb="5">
      <t>イナイ</t>
    </rPh>
    <phoneticPr fontId="4"/>
  </si>
  <si>
    <t>３１～５０枚</t>
    <rPh sb="5" eb="6">
      <t>マイ</t>
    </rPh>
    <phoneticPr fontId="4"/>
  </si>
  <si>
    <t>５１枚以上</t>
    <rPh sb="2" eb="3">
      <t>マイ</t>
    </rPh>
    <rPh sb="3" eb="5">
      <t>イジョウ</t>
    </rPh>
    <phoneticPr fontId="4"/>
  </si>
  <si>
    <t>T</t>
    <phoneticPr fontId="4"/>
  </si>
  <si>
    <t>その他　※3</t>
    <rPh sb="2" eb="3">
      <t>ホカ</t>
    </rPh>
    <phoneticPr fontId="4"/>
  </si>
  <si>
    <t>－</t>
    <phoneticPr fontId="4"/>
  </si>
  <si>
    <t>ポイント</t>
    <phoneticPr fontId="4"/>
  </si>
  <si>
    <t>理由：</t>
    <rPh sb="0" eb="2">
      <t>リユウ</t>
    </rPh>
    <phoneticPr fontId="4"/>
  </si>
  <si>
    <t>合　　　計</t>
    <rPh sb="0" eb="1">
      <t>ゴウ</t>
    </rPh>
    <rPh sb="4" eb="5">
      <t>ケイ</t>
    </rPh>
    <phoneticPr fontId="4"/>
  </si>
  <si>
    <t>１症例当たりのポイント</t>
    <rPh sb="1" eb="3">
      <t>ショウレイ</t>
    </rPh>
    <rPh sb="3" eb="4">
      <t>ア</t>
    </rPh>
    <phoneticPr fontId="4"/>
  </si>
  <si>
    <t>部分に○印を入力していただくと、自動的に計算されます。</t>
    <rPh sb="0" eb="2">
      <t>ブブン</t>
    </rPh>
    <rPh sb="4" eb="5">
      <t>シルシ</t>
    </rPh>
    <rPh sb="6" eb="8">
      <t>ニュウリョク</t>
    </rPh>
    <rPh sb="16" eb="19">
      <t>ジドウテキ</t>
    </rPh>
    <rPh sb="20" eb="22">
      <t>ケイサン</t>
    </rPh>
    <phoneticPr fontId="4"/>
  </si>
  <si>
    <t>　</t>
    <phoneticPr fontId="4"/>
  </si>
  <si>
    <t>※1</t>
    <phoneticPr fontId="4"/>
  </si>
  <si>
    <t>「Ｉ．治験薬の投与期間」について</t>
    <rPh sb="3" eb="5">
      <t>チケン</t>
    </rPh>
    <rPh sb="5" eb="6">
      <t>ヤク</t>
    </rPh>
    <rPh sb="7" eb="9">
      <t>トウヨ</t>
    </rPh>
    <rPh sb="9" eb="11">
      <t>キカン</t>
    </rPh>
    <phoneticPr fontId="4"/>
  </si>
  <si>
    <t>52週以上の場合は52週毎に10ポイントを加算します。（52週以上の場合はポイントを計算し手入力してください。）</t>
  </si>
  <si>
    <t>・25～51週→10ポイント</t>
    <phoneticPr fontId="4"/>
  </si>
  <si>
    <t xml:space="preserve"> 52週～103週→10ポイント＋10ポイント</t>
    <rPh sb="3" eb="4">
      <t>シュウ</t>
    </rPh>
    <rPh sb="8" eb="9">
      <t>シュウ</t>
    </rPh>
    <phoneticPr fontId="4"/>
  </si>
  <si>
    <t>104週～155週→10ポイント＋20ポイント</t>
    <rPh sb="3" eb="4">
      <t>シュウ</t>
    </rPh>
    <rPh sb="8" eb="9">
      <t>シュウ</t>
    </rPh>
    <phoneticPr fontId="4"/>
  </si>
  <si>
    <t>156週～207週→10ポイント＋30ポイント</t>
    <rPh sb="3" eb="4">
      <t>シュウ</t>
    </rPh>
    <rPh sb="8" eb="9">
      <t>シュウ</t>
    </rPh>
    <phoneticPr fontId="4"/>
  </si>
  <si>
    <t>…</t>
    <phoneticPr fontId="4"/>
  </si>
  <si>
    <t>※2</t>
    <phoneticPr fontId="4"/>
  </si>
  <si>
    <t>受診１回あたり</t>
    <rPh sb="0" eb="2">
      <t>ジュシン</t>
    </rPh>
    <rPh sb="3" eb="4">
      <t>カイ</t>
    </rPh>
    <phoneticPr fontId="4"/>
  </si>
  <si>
    <t>※3</t>
  </si>
  <si>
    <t>病理スライド作成・提出など（該当する場合）</t>
    <rPh sb="0" eb="2">
      <t>ビョウリ</t>
    </rPh>
    <rPh sb="6" eb="8">
      <t>サクセイ</t>
    </rPh>
    <rPh sb="9" eb="11">
      <t>テイシュツ</t>
    </rPh>
    <rPh sb="14" eb="16">
      <t>ガイトウ</t>
    </rPh>
    <rPh sb="18" eb="20">
      <t>バアイ</t>
    </rPh>
    <phoneticPr fontId="4"/>
  </si>
  <si>
    <t>部分に回数を入力していただく、自動的に計算されます。</t>
  </si>
  <si>
    <t>　　　　年　　月　　日</t>
    <rPh sb="4" eb="5">
      <t>ネン</t>
    </rPh>
    <rPh sb="7" eb="8">
      <t>ツキ</t>
    </rPh>
    <rPh sb="10" eb="11">
      <t>ニチ</t>
    </rPh>
    <phoneticPr fontId="4"/>
  </si>
  <si>
    <t>研究経費算定内訳書</t>
    <rPh sb="0" eb="2">
      <t>ケンキュウ</t>
    </rPh>
    <rPh sb="2" eb="4">
      <t>ケイヒ</t>
    </rPh>
    <rPh sb="4" eb="6">
      <t>サンテイ</t>
    </rPh>
    <rPh sb="6" eb="9">
      <t>ウチワケショ</t>
    </rPh>
    <phoneticPr fontId="4"/>
  </si>
  <si>
    <t>（治験・医薬品）</t>
    <rPh sb="1" eb="3">
      <t>チケン</t>
    </rPh>
    <rPh sb="4" eb="7">
      <t>イヤクヒン</t>
    </rPh>
    <phoneticPr fontId="4"/>
  </si>
  <si>
    <t>実施診療科</t>
    <rPh sb="0" eb="2">
      <t>ジッシ</t>
    </rPh>
    <rPh sb="2" eb="3">
      <t>ミ</t>
    </rPh>
    <rPh sb="3" eb="4">
      <t>リョウ</t>
    </rPh>
    <rPh sb="4" eb="5">
      <t>カ</t>
    </rPh>
    <phoneticPr fontId="4"/>
  </si>
  <si>
    <t>責任医師</t>
    <rPh sb="0" eb="2">
      <t>セキニン</t>
    </rPh>
    <rPh sb="2" eb="4">
      <t>イシ</t>
    </rPh>
    <phoneticPr fontId="4"/>
  </si>
  <si>
    <t>依頼者名</t>
    <rPh sb="0" eb="3">
      <t>イライシャ</t>
    </rPh>
    <rPh sb="3" eb="4">
      <t>メイ</t>
    </rPh>
    <phoneticPr fontId="4"/>
  </si>
  <si>
    <t>契約予定日（治験開始日）</t>
    <rPh sb="0" eb="2">
      <t>ケイヤク</t>
    </rPh>
    <rPh sb="2" eb="5">
      <t>ヨテイビ</t>
    </rPh>
    <rPh sb="6" eb="8">
      <t>チケン</t>
    </rPh>
    <rPh sb="8" eb="11">
      <t>カイシビ</t>
    </rPh>
    <phoneticPr fontId="4"/>
  </si>
  <si>
    <t>契約終了予定日</t>
    <rPh sb="0" eb="2">
      <t>ケイヤク</t>
    </rPh>
    <rPh sb="2" eb="4">
      <t>シュウリョウ</t>
    </rPh>
    <rPh sb="4" eb="7">
      <t>ヨテイビ</t>
    </rPh>
    <phoneticPr fontId="4"/>
  </si>
  <si>
    <t>1-1.契約単位で算定する経費単価：初回契約年度</t>
    <rPh sb="4" eb="6">
      <t>ケイヤク</t>
    </rPh>
    <rPh sb="6" eb="8">
      <t>タンイ</t>
    </rPh>
    <rPh sb="9" eb="11">
      <t>サンテイ</t>
    </rPh>
    <rPh sb="13" eb="15">
      <t>ケイヒ</t>
    </rPh>
    <rPh sb="15" eb="17">
      <t>タンカ</t>
    </rPh>
    <rPh sb="18" eb="20">
      <t>ショカイ</t>
    </rPh>
    <rPh sb="20" eb="22">
      <t>ケイヤク</t>
    </rPh>
    <rPh sb="22" eb="24">
      <t>ネンド</t>
    </rPh>
    <phoneticPr fontId="4"/>
  </si>
  <si>
    <t>経費内訳</t>
    <rPh sb="0" eb="2">
      <t>ケイヒ</t>
    </rPh>
    <rPh sb="2" eb="4">
      <t>ウチワケ</t>
    </rPh>
    <phoneticPr fontId="4"/>
  </si>
  <si>
    <t>算出根拠</t>
    <rPh sb="0" eb="2">
      <t>サンシュツ</t>
    </rPh>
    <rPh sb="2" eb="4">
      <t>コンキョ</t>
    </rPh>
    <phoneticPr fontId="4"/>
  </si>
  <si>
    <t>金額（円）</t>
    <rPh sb="0" eb="2">
      <t>キンガク</t>
    </rPh>
    <rPh sb="3" eb="4">
      <t>エン</t>
    </rPh>
    <phoneticPr fontId="4"/>
  </si>
  <si>
    <t>備考</t>
    <rPh sb="0" eb="2">
      <t>ビコウ</t>
    </rPh>
    <phoneticPr fontId="4"/>
  </si>
  <si>
    <t>直接経費</t>
    <rPh sb="0" eb="2">
      <t>チョクセツ</t>
    </rPh>
    <rPh sb="2" eb="4">
      <t>ケイヒ</t>
    </rPh>
    <phoneticPr fontId="4"/>
  </si>
  <si>
    <t>①</t>
    <phoneticPr fontId="4"/>
  </si>
  <si>
    <t>新規審査費</t>
    <rPh sb="0" eb="2">
      <t>シンキ</t>
    </rPh>
    <rPh sb="2" eb="4">
      <t>シンサ</t>
    </rPh>
    <rPh sb="4" eb="5">
      <t>ヒ</t>
    </rPh>
    <phoneticPr fontId="4"/>
  </si>
  <si>
    <t>②</t>
    <phoneticPr fontId="4"/>
  </si>
  <si>
    <t>審査費</t>
    <rPh sb="0" eb="2">
      <t>シンサ</t>
    </rPh>
    <rPh sb="2" eb="3">
      <t>ヒ</t>
    </rPh>
    <phoneticPr fontId="4"/>
  </si>
  <si>
    <t>CRC経費</t>
    <rPh sb="3" eb="5">
      <t>ケイヒ</t>
    </rPh>
    <phoneticPr fontId="4"/>
  </si>
  <si>
    <t>100,000円/契約・年度</t>
    <rPh sb="7" eb="8">
      <t>エン</t>
    </rPh>
    <rPh sb="9" eb="11">
      <t>ケイヤク</t>
    </rPh>
    <rPh sb="12" eb="14">
      <t>ネンド</t>
    </rPh>
    <phoneticPr fontId="4"/>
  </si>
  <si>
    <t>④</t>
    <phoneticPr fontId="4"/>
  </si>
  <si>
    <t>⑤</t>
    <phoneticPr fontId="4"/>
  </si>
  <si>
    <t>旅費</t>
    <rPh sb="0" eb="2">
      <t>リョヒ</t>
    </rPh>
    <phoneticPr fontId="4"/>
  </si>
  <si>
    <t>本院の旅費支給規程に基づく額</t>
    <rPh sb="0" eb="2">
      <t>ホンイン</t>
    </rPh>
    <rPh sb="3" eb="5">
      <t>リョヒ</t>
    </rPh>
    <rPh sb="5" eb="7">
      <t>シキュウ</t>
    </rPh>
    <rPh sb="7" eb="9">
      <t>キテイ</t>
    </rPh>
    <rPh sb="10" eb="11">
      <t>モト</t>
    </rPh>
    <rPh sb="13" eb="14">
      <t>ガク</t>
    </rPh>
    <phoneticPr fontId="4"/>
  </si>
  <si>
    <t>⑥</t>
    <phoneticPr fontId="4"/>
  </si>
  <si>
    <t>備品費</t>
    <rPh sb="0" eb="3">
      <t>ビヒンヒ</t>
    </rPh>
    <phoneticPr fontId="4"/>
  </si>
  <si>
    <t>40,000円/契約・年度</t>
    <rPh sb="6" eb="7">
      <t>エン</t>
    </rPh>
    <rPh sb="8" eb="10">
      <t>ケイヤク</t>
    </rPh>
    <rPh sb="11" eb="13">
      <t>ネンド</t>
    </rPh>
    <phoneticPr fontId="4"/>
  </si>
  <si>
    <t>6,000円×終了後の資料保管希望年数/初年度</t>
    <rPh sb="5" eb="6">
      <t>エン</t>
    </rPh>
    <phoneticPr fontId="4"/>
  </si>
  <si>
    <t>希望年数</t>
    <rPh sb="0" eb="2">
      <t>キボウ</t>
    </rPh>
    <rPh sb="2" eb="4">
      <t>ネンスウ</t>
    </rPh>
    <phoneticPr fontId="4"/>
  </si>
  <si>
    <t>⑦</t>
    <phoneticPr fontId="4"/>
  </si>
  <si>
    <t>管理費</t>
    <rPh sb="0" eb="3">
      <t>カンリヒ</t>
    </rPh>
    <phoneticPr fontId="4"/>
  </si>
  <si>
    <t>(1)</t>
    <phoneticPr fontId="4"/>
  </si>
  <si>
    <t>直接経費　　計</t>
    <rPh sb="0" eb="2">
      <t>チョクセツ</t>
    </rPh>
    <rPh sb="2" eb="4">
      <t>ケイヒ</t>
    </rPh>
    <rPh sb="6" eb="7">
      <t>ケイ</t>
    </rPh>
    <phoneticPr fontId="4"/>
  </si>
  <si>
    <t>間接経費</t>
    <rPh sb="0" eb="2">
      <t>カンセツ</t>
    </rPh>
    <rPh sb="2" eb="4">
      <t>ケイヒ</t>
    </rPh>
    <phoneticPr fontId="4"/>
  </si>
  <si>
    <t>(2)</t>
    <phoneticPr fontId="4"/>
  </si>
  <si>
    <t>(1)×0.3</t>
    <phoneticPr fontId="4"/>
  </si>
  <si>
    <t>合計（税別）</t>
    <rPh sb="0" eb="2">
      <t>ゴウケイ</t>
    </rPh>
    <rPh sb="3" eb="5">
      <t>ゼイベツ</t>
    </rPh>
    <phoneticPr fontId="4"/>
  </si>
  <si>
    <t>(1)＋(2)</t>
    <phoneticPr fontId="4"/>
  </si>
  <si>
    <t>合計（税込）</t>
    <rPh sb="0" eb="2">
      <t>ゴウケイ</t>
    </rPh>
    <rPh sb="3" eb="5">
      <t>ゼイコミ</t>
    </rPh>
    <phoneticPr fontId="4"/>
  </si>
  <si>
    <t>((1)+(2))×1.１</t>
    <phoneticPr fontId="4"/>
  </si>
  <si>
    <t>1-2.契約単位で算定する経費単価:次年度（継続契約年度）</t>
    <rPh sb="4" eb="6">
      <t>ケイヤク</t>
    </rPh>
    <rPh sb="6" eb="8">
      <t>タンイ</t>
    </rPh>
    <rPh sb="9" eb="11">
      <t>サンテイ</t>
    </rPh>
    <rPh sb="13" eb="15">
      <t>ケイヒ</t>
    </rPh>
    <rPh sb="15" eb="17">
      <t>タンカ</t>
    </rPh>
    <rPh sb="18" eb="21">
      <t>ジネンド</t>
    </rPh>
    <rPh sb="22" eb="24">
      <t>ケイゾク</t>
    </rPh>
    <rPh sb="24" eb="26">
      <t>ケイヤク</t>
    </rPh>
    <rPh sb="26" eb="28">
      <t>ネンド</t>
    </rPh>
    <phoneticPr fontId="4"/>
  </si>
  <si>
    <t>①</t>
    <phoneticPr fontId="4"/>
  </si>
  <si>
    <t>②</t>
    <phoneticPr fontId="4"/>
  </si>
  <si>
    <t>(1)×0.3</t>
    <phoneticPr fontId="4"/>
  </si>
  <si>
    <t>((1)+(2))×1.1</t>
    <phoneticPr fontId="4"/>
  </si>
  <si>
    <t>※　改正消費税法施行後は新税率を適用する。詳細は、「治験及び製造販売後臨床試験の受託研究経費の算定方法」参照。</t>
    <rPh sb="2" eb="4">
      <t>カイセイ</t>
    </rPh>
    <rPh sb="4" eb="7">
      <t>ショウヒゼイ</t>
    </rPh>
    <rPh sb="7" eb="8">
      <t>ホウ</t>
    </rPh>
    <rPh sb="8" eb="11">
      <t>セコウゴ</t>
    </rPh>
    <rPh sb="12" eb="15">
      <t>シンゼイリツ</t>
    </rPh>
    <rPh sb="16" eb="18">
      <t>テキヨウ</t>
    </rPh>
    <rPh sb="21" eb="23">
      <t>ショウサイ</t>
    </rPh>
    <rPh sb="26" eb="28">
      <t>チケン</t>
    </rPh>
    <rPh sb="28" eb="29">
      <t>オヨ</t>
    </rPh>
    <rPh sb="30" eb="32">
      <t>セイゾウ</t>
    </rPh>
    <rPh sb="32" eb="35">
      <t>ハンバイゴ</t>
    </rPh>
    <rPh sb="35" eb="37">
      <t>リンショウ</t>
    </rPh>
    <rPh sb="37" eb="39">
      <t>シケン</t>
    </rPh>
    <rPh sb="40" eb="42">
      <t>ジュタク</t>
    </rPh>
    <rPh sb="42" eb="44">
      <t>ケンキュウ</t>
    </rPh>
    <rPh sb="44" eb="46">
      <t>ケイヒ</t>
    </rPh>
    <rPh sb="47" eb="49">
      <t>サンテイ</t>
    </rPh>
    <rPh sb="49" eb="51">
      <t>ホウホウ</t>
    </rPh>
    <rPh sb="52" eb="54">
      <t>サンショウ</t>
    </rPh>
    <phoneticPr fontId="4"/>
  </si>
  <si>
    <t>2-1.症例単位で算定する経費単価</t>
    <rPh sb="4" eb="6">
      <t>ショウレイ</t>
    </rPh>
    <rPh sb="6" eb="8">
      <t>タンイ</t>
    </rPh>
    <rPh sb="9" eb="11">
      <t>サンテイ</t>
    </rPh>
    <rPh sb="13" eb="15">
      <t>ケイヒ</t>
    </rPh>
    <rPh sb="15" eb="17">
      <t>タンカ</t>
    </rPh>
    <phoneticPr fontId="4"/>
  </si>
  <si>
    <t>①</t>
    <phoneticPr fontId="4"/>
  </si>
  <si>
    <t>臨床試験研究経費</t>
    <rPh sb="0" eb="4">
      <t>リンショウシケン</t>
    </rPh>
    <rPh sb="4" eb="6">
      <t>ケンキュウ</t>
    </rPh>
    <rPh sb="6" eb="8">
      <t>ケイヒ</t>
    </rPh>
    <phoneticPr fontId="4"/>
  </si>
  <si>
    <t>総ポイント×6,000円</t>
    <rPh sb="0" eb="1">
      <t>ソウ</t>
    </rPh>
    <rPh sb="11" eb="12">
      <t>エン</t>
    </rPh>
    <phoneticPr fontId="4"/>
  </si>
  <si>
    <t>ポイント</t>
    <phoneticPr fontId="4"/>
  </si>
  <si>
    <t>②</t>
    <phoneticPr fontId="4"/>
  </si>
  <si>
    <t>CRC経費（賃金）</t>
    <rPh sb="3" eb="5">
      <t>ケイヒ</t>
    </rPh>
    <rPh sb="6" eb="8">
      <t>チンギン</t>
    </rPh>
    <phoneticPr fontId="4"/>
  </si>
  <si>
    <t>総ポイント×5,000円</t>
    <rPh sb="0" eb="1">
      <t>ソウ</t>
    </rPh>
    <rPh sb="11" eb="12">
      <t>エン</t>
    </rPh>
    <phoneticPr fontId="4"/>
  </si>
  <si>
    <t>③</t>
    <phoneticPr fontId="4"/>
  </si>
  <si>
    <t>(①+②＋③)×0.2</t>
    <phoneticPr fontId="4"/>
  </si>
  <si>
    <t>(1)</t>
    <phoneticPr fontId="4"/>
  </si>
  <si>
    <t>①+②＋③＋④</t>
    <phoneticPr fontId="4"/>
  </si>
  <si>
    <t>(2)</t>
    <phoneticPr fontId="4"/>
  </si>
  <si>
    <t>合計（税別）</t>
    <rPh sb="0" eb="1">
      <t>ゴウ</t>
    </rPh>
    <rPh sb="1" eb="2">
      <t>ケイ</t>
    </rPh>
    <rPh sb="3" eb="5">
      <t>ゼイベツ</t>
    </rPh>
    <phoneticPr fontId="4"/>
  </si>
  <si>
    <t>(1)+(2)</t>
    <phoneticPr fontId="4"/>
  </si>
  <si>
    <t>合計（税込）</t>
    <rPh sb="0" eb="1">
      <t>ゴウ</t>
    </rPh>
    <rPh sb="1" eb="2">
      <t>ケイ</t>
    </rPh>
    <rPh sb="3" eb="5">
      <t>ゼイコミ</t>
    </rPh>
    <phoneticPr fontId="4"/>
  </si>
  <si>
    <t>((1)+(2))×1.1</t>
    <phoneticPr fontId="4"/>
  </si>
  <si>
    <t>2-2.「症例単位で算定する経費単価」の期毎の支払額</t>
    <rPh sb="5" eb="7">
      <t>ショウレイ</t>
    </rPh>
    <rPh sb="7" eb="9">
      <t>タンイ</t>
    </rPh>
    <rPh sb="10" eb="12">
      <t>サンテイ</t>
    </rPh>
    <rPh sb="14" eb="16">
      <t>ケイヒ</t>
    </rPh>
    <rPh sb="16" eb="18">
      <t>タンカ</t>
    </rPh>
    <rPh sb="20" eb="22">
      <t>キゴト</t>
    </rPh>
    <rPh sb="23" eb="26">
      <t>シハライガク</t>
    </rPh>
    <phoneticPr fontId="4"/>
  </si>
  <si>
    <t>期</t>
    <rPh sb="0" eb="1">
      <t>キ</t>
    </rPh>
    <phoneticPr fontId="4"/>
  </si>
  <si>
    <t>期毎の支払額</t>
    <rPh sb="0" eb="1">
      <t>キ</t>
    </rPh>
    <rPh sb="1" eb="2">
      <t>ゴト</t>
    </rPh>
    <rPh sb="3" eb="6">
      <t>シハライガク</t>
    </rPh>
    <phoneticPr fontId="4"/>
  </si>
  <si>
    <t>第Ⅰ期</t>
    <rPh sb="0" eb="1">
      <t>ダイ</t>
    </rPh>
    <rPh sb="2" eb="3">
      <t>キ</t>
    </rPh>
    <phoneticPr fontId="4"/>
  </si>
  <si>
    <t>第Ⅱ期</t>
    <rPh sb="0" eb="1">
      <t>ダイ</t>
    </rPh>
    <rPh sb="2" eb="3">
      <t>キ</t>
    </rPh>
    <phoneticPr fontId="4"/>
  </si>
  <si>
    <t>3-1.脱落症例に係る経費</t>
    <rPh sb="4" eb="6">
      <t>ダツラク</t>
    </rPh>
    <rPh sb="6" eb="8">
      <t>ショウレイ</t>
    </rPh>
    <rPh sb="9" eb="10">
      <t>カカ</t>
    </rPh>
    <rPh sb="11" eb="13">
      <t>ケイヒ</t>
    </rPh>
    <phoneticPr fontId="4"/>
  </si>
  <si>
    <t>脱落症例費</t>
    <rPh sb="0" eb="2">
      <t>ダツラク</t>
    </rPh>
    <rPh sb="2" eb="5">
      <t>ショウレイヒ</t>
    </rPh>
    <phoneticPr fontId="4"/>
  </si>
  <si>
    <t>60,000円/1症例あたり</t>
    <rPh sb="6" eb="7">
      <t>エン</t>
    </rPh>
    <rPh sb="9" eb="11">
      <t>ショウレイ</t>
    </rPh>
    <phoneticPr fontId="4"/>
  </si>
  <si>
    <t>②</t>
    <phoneticPr fontId="4"/>
  </si>
  <si>
    <t>①×0.2</t>
    <phoneticPr fontId="4"/>
  </si>
  <si>
    <t>(1)</t>
    <phoneticPr fontId="4"/>
  </si>
  <si>
    <t>①＋②</t>
    <phoneticPr fontId="4"/>
  </si>
  <si>
    <t>(1)+(2)</t>
    <phoneticPr fontId="4"/>
  </si>
  <si>
    <t>3-2.脱落症例に係る経費（プレスクリーニング脱落の場合）</t>
    <rPh sb="4" eb="6">
      <t>ダツラク</t>
    </rPh>
    <rPh sb="6" eb="8">
      <t>ショウレイ</t>
    </rPh>
    <rPh sb="9" eb="10">
      <t>カカ</t>
    </rPh>
    <rPh sb="11" eb="13">
      <t>ケイヒ</t>
    </rPh>
    <rPh sb="23" eb="25">
      <t>ダツラク</t>
    </rPh>
    <rPh sb="26" eb="28">
      <t>バアイ</t>
    </rPh>
    <phoneticPr fontId="4"/>
  </si>
  <si>
    <t>24,000円/1症例あたり</t>
    <rPh sb="6" eb="7">
      <t>エン</t>
    </rPh>
    <rPh sb="9" eb="11">
      <t>ショウレイ</t>
    </rPh>
    <phoneticPr fontId="4"/>
  </si>
  <si>
    <t>①×0.2</t>
    <phoneticPr fontId="4"/>
  </si>
  <si>
    <t>①＋②</t>
    <phoneticPr fontId="4"/>
  </si>
  <si>
    <t>(2)</t>
    <phoneticPr fontId="4"/>
  </si>
  <si>
    <t>(1)×0.3</t>
    <phoneticPr fontId="4"/>
  </si>
  <si>
    <t>((1)+(2))×1.1</t>
    <phoneticPr fontId="4"/>
  </si>
  <si>
    <t>4.被験者負担軽減費</t>
    <rPh sb="2" eb="5">
      <t>ヒケンシャ</t>
    </rPh>
    <rPh sb="5" eb="7">
      <t>フタン</t>
    </rPh>
    <rPh sb="7" eb="9">
      <t>ケイゲン</t>
    </rPh>
    <rPh sb="9" eb="10">
      <t>ヒ</t>
    </rPh>
    <phoneticPr fontId="4"/>
  </si>
  <si>
    <t>被験者の実来院数に応じ、「2-2.症例単位で算定する経費」の期毎の支払額と併せて請求。</t>
    <rPh sb="0" eb="3">
      <t>ヒケンシャ</t>
    </rPh>
    <rPh sb="4" eb="5">
      <t>ジツ</t>
    </rPh>
    <rPh sb="5" eb="7">
      <t>ライイン</t>
    </rPh>
    <rPh sb="7" eb="8">
      <t>スウ</t>
    </rPh>
    <rPh sb="8" eb="9">
      <t>ジッスウ</t>
    </rPh>
    <rPh sb="9" eb="10">
      <t>オウ</t>
    </rPh>
    <rPh sb="17" eb="21">
      <t>ショウレイタンイ</t>
    </rPh>
    <rPh sb="22" eb="24">
      <t>サンテイ</t>
    </rPh>
    <rPh sb="26" eb="28">
      <t>ケイヒ</t>
    </rPh>
    <rPh sb="30" eb="32">
      <t>キゴト</t>
    </rPh>
    <rPh sb="33" eb="36">
      <t>シハライガク</t>
    </rPh>
    <rPh sb="37" eb="38">
      <t>アワ</t>
    </rPh>
    <rPh sb="40" eb="42">
      <t>セイキュウ</t>
    </rPh>
    <phoneticPr fontId="4"/>
  </si>
  <si>
    <t>被験者負担軽減費</t>
    <rPh sb="0" eb="3">
      <t>ヒケンシャ</t>
    </rPh>
    <rPh sb="3" eb="5">
      <t>フタン</t>
    </rPh>
    <rPh sb="5" eb="7">
      <t>ケイゲン</t>
    </rPh>
    <rPh sb="7" eb="8">
      <t>ヒ</t>
    </rPh>
    <phoneticPr fontId="4"/>
  </si>
  <si>
    <t>7,000円/来院1回あたり</t>
    <rPh sb="5" eb="6">
      <t>エン</t>
    </rPh>
    <rPh sb="7" eb="9">
      <t>ライイン</t>
    </rPh>
    <rPh sb="10" eb="11">
      <t>カイ</t>
    </rPh>
    <phoneticPr fontId="4"/>
  </si>
  <si>
    <t>①×0.2</t>
    <phoneticPr fontId="4"/>
  </si>
  <si>
    <t>(1)</t>
    <phoneticPr fontId="4"/>
  </si>
  <si>
    <t>(2)</t>
    <phoneticPr fontId="4"/>
  </si>
  <si>
    <t>(1)×0.3</t>
    <phoneticPr fontId="4"/>
  </si>
  <si>
    <t>5.その他の算出基準</t>
    <rPh sb="4" eb="5">
      <t>タ</t>
    </rPh>
    <rPh sb="6" eb="8">
      <t>サンシュツ</t>
    </rPh>
    <rPh sb="8" eb="10">
      <t>キジュン</t>
    </rPh>
    <phoneticPr fontId="4"/>
  </si>
  <si>
    <t>下記業務の発生に応じ、「2-2.症例単位で算定する経費」の期毎の支払額と併せて請求。</t>
    <rPh sb="0" eb="2">
      <t>カキ</t>
    </rPh>
    <rPh sb="2" eb="4">
      <t>ギョウム</t>
    </rPh>
    <rPh sb="5" eb="7">
      <t>ハッセイ</t>
    </rPh>
    <rPh sb="8" eb="9">
      <t>オウ</t>
    </rPh>
    <rPh sb="16" eb="20">
      <t>ショウレイタンイ</t>
    </rPh>
    <rPh sb="21" eb="23">
      <t>サンテイ</t>
    </rPh>
    <rPh sb="25" eb="27">
      <t>ケイヒ</t>
    </rPh>
    <rPh sb="29" eb="31">
      <t>キゴト</t>
    </rPh>
    <rPh sb="32" eb="35">
      <t>シハライガク</t>
    </rPh>
    <rPh sb="36" eb="37">
      <t>アワ</t>
    </rPh>
    <rPh sb="39" eb="41">
      <t>セイキュウ</t>
    </rPh>
    <phoneticPr fontId="4"/>
  </si>
  <si>
    <t>画像提供費</t>
    <rPh sb="4" eb="5">
      <t>ヒ</t>
    </rPh>
    <phoneticPr fontId="26"/>
  </si>
  <si>
    <t>3,000円（CD-R等1枚につき）</t>
    <rPh sb="5" eb="6">
      <t>エン</t>
    </rPh>
    <rPh sb="11" eb="12">
      <t>トウ</t>
    </rPh>
    <rPh sb="13" eb="14">
      <t>マイ</t>
    </rPh>
    <phoneticPr fontId="4"/>
  </si>
  <si>
    <t>外注検査検体特殊発送費</t>
    <rPh sb="10" eb="11">
      <t>ヒ</t>
    </rPh>
    <phoneticPr fontId="26"/>
  </si>
  <si>
    <t>100,000円（処理1回につき）</t>
    <rPh sb="7" eb="8">
      <t>エン</t>
    </rPh>
    <rPh sb="9" eb="11">
      <t>ショリ</t>
    </rPh>
    <rPh sb="12" eb="13">
      <t>カイ</t>
    </rPh>
    <phoneticPr fontId="4"/>
  </si>
  <si>
    <t>③</t>
    <phoneticPr fontId="4"/>
  </si>
  <si>
    <t>症例ファイル作成費</t>
    <rPh sb="8" eb="9">
      <t>ヒ</t>
    </rPh>
    <phoneticPr fontId="26"/>
  </si>
  <si>
    <t>60,000円/契約
上記に加えて、6,000円/目標被験者数</t>
    <rPh sb="6" eb="7">
      <t>エン</t>
    </rPh>
    <rPh sb="8" eb="10">
      <t>ケイヤク</t>
    </rPh>
    <rPh sb="11" eb="13">
      <t>ジョウキ</t>
    </rPh>
    <rPh sb="14" eb="15">
      <t>クワ</t>
    </rPh>
    <rPh sb="23" eb="24">
      <t>エン</t>
    </rPh>
    <rPh sb="25" eb="27">
      <t>モクヒョウ</t>
    </rPh>
    <rPh sb="27" eb="30">
      <t>ヒケンシャ</t>
    </rPh>
    <rPh sb="30" eb="31">
      <t>スウ</t>
    </rPh>
    <phoneticPr fontId="4"/>
  </si>
  <si>
    <t>④</t>
    <phoneticPr fontId="4"/>
  </si>
  <si>
    <t>SAE対応費</t>
    <rPh sb="3" eb="5">
      <t>タイオウ</t>
    </rPh>
    <rPh sb="5" eb="6">
      <t>ヒ</t>
    </rPh>
    <phoneticPr fontId="26"/>
  </si>
  <si>
    <t>30,000円（報告1回につき）</t>
    <rPh sb="6" eb="7">
      <t>エン</t>
    </rPh>
    <rPh sb="8" eb="10">
      <t>ホウコク</t>
    </rPh>
    <rPh sb="11" eb="12">
      <t>カイ</t>
    </rPh>
    <phoneticPr fontId="4"/>
  </si>
  <si>
    <t>※「5.その他の算出基準」については税別表示。</t>
    <rPh sb="6" eb="7">
      <t>タ</t>
    </rPh>
    <rPh sb="8" eb="10">
      <t>サンシュツ</t>
    </rPh>
    <rPh sb="10" eb="12">
      <t>キジュン</t>
    </rPh>
    <rPh sb="18" eb="20">
      <t>ゼイベツ</t>
    </rPh>
    <rPh sb="20" eb="22">
      <t>ヒョウジ</t>
    </rPh>
    <phoneticPr fontId="4"/>
  </si>
  <si>
    <t>■治験　　　□製造販売後臨床試験</t>
    <rPh sb="1" eb="3">
      <t>チケン</t>
    </rPh>
    <rPh sb="7" eb="9">
      <t>セイゾウ</t>
    </rPh>
    <rPh sb="9" eb="12">
      <t>ハンバイゴ</t>
    </rPh>
    <rPh sb="12" eb="14">
      <t>リンショウ</t>
    </rPh>
    <rPh sb="14" eb="16">
      <t>シケン</t>
    </rPh>
    <phoneticPr fontId="4"/>
  </si>
  <si>
    <t>■医薬品 　□医療機器 　□再生医療等製品</t>
    <rPh sb="1" eb="4">
      <t>イヤクヒン</t>
    </rPh>
    <rPh sb="7" eb="9">
      <t>イリョウ</t>
    </rPh>
    <rPh sb="9" eb="11">
      <t>キキ</t>
    </rPh>
    <rPh sb="14" eb="16">
      <t>サイセイ</t>
    </rPh>
    <rPh sb="16" eb="18">
      <t>イリョウ</t>
    </rPh>
    <rPh sb="18" eb="19">
      <t>トウ</t>
    </rPh>
    <rPh sb="19" eb="21">
      <t>セイヒン</t>
    </rPh>
    <phoneticPr fontId="4"/>
  </si>
  <si>
    <t>　11．請求情報等</t>
    <rPh sb="4" eb="6">
      <t>セイキュウ</t>
    </rPh>
    <rPh sb="6" eb="8">
      <t>ジョウホウ</t>
    </rPh>
    <rPh sb="8" eb="9">
      <t>トウ</t>
    </rPh>
    <phoneticPr fontId="4"/>
  </si>
  <si>
    <t>治験薬の投与期間※4</t>
    <rPh sb="0" eb="2">
      <t>チケン</t>
    </rPh>
    <rPh sb="2" eb="3">
      <t>ヤク</t>
    </rPh>
    <rPh sb="4" eb="6">
      <t>トウヨ</t>
    </rPh>
    <rPh sb="6" eb="8">
      <t>キカン</t>
    </rPh>
    <phoneticPr fontId="4"/>
  </si>
  <si>
    <t>規定来院回数※4</t>
    <rPh sb="0" eb="2">
      <t>キテイ</t>
    </rPh>
    <rPh sb="2" eb="4">
      <t>ライイン</t>
    </rPh>
    <rPh sb="4" eb="6">
      <t>カイスウ</t>
    </rPh>
    <phoneticPr fontId="4"/>
  </si>
  <si>
    <t>※4</t>
    <phoneticPr fontId="3"/>
  </si>
  <si>
    <t>実施計画書改訂に伴い、投与期間が延長された場合は、追加分のポイント数を再算定する。</t>
    <rPh sb="0" eb="2">
      <t>ジッシ</t>
    </rPh>
    <rPh sb="2" eb="5">
      <t>ケイカクショ</t>
    </rPh>
    <rPh sb="5" eb="7">
      <t>カイテイ</t>
    </rPh>
    <rPh sb="8" eb="9">
      <t>トモナ</t>
    </rPh>
    <rPh sb="11" eb="15">
      <t>トウヨキカン</t>
    </rPh>
    <rPh sb="16" eb="18">
      <t>エンチョウ</t>
    </rPh>
    <rPh sb="21" eb="23">
      <t>バアイ</t>
    </rPh>
    <rPh sb="25" eb="28">
      <t>ツイカブン</t>
    </rPh>
    <rPh sb="33" eb="34">
      <t>スウ</t>
    </rPh>
    <rPh sb="35" eb="38">
      <t>サイサンテイ</t>
    </rPh>
    <phoneticPr fontId="4"/>
  </si>
  <si>
    <t>請求時期は、各治験の特性に応じ、1来院ごと、マイルストーン、治験薬投与完了後時点のいずれかとする。</t>
    <rPh sb="0" eb="2">
      <t>セイキュウ</t>
    </rPh>
    <rPh sb="2" eb="4">
      <t>ジキ</t>
    </rPh>
    <rPh sb="6" eb="9">
      <t>カクチケン</t>
    </rPh>
    <rPh sb="10" eb="12">
      <t>トクセイ</t>
    </rPh>
    <rPh sb="13" eb="14">
      <t>オウ</t>
    </rPh>
    <rPh sb="17" eb="19">
      <t>ライイン</t>
    </rPh>
    <rPh sb="30" eb="33">
      <t>チケンヤク</t>
    </rPh>
    <rPh sb="33" eb="35">
      <t>トウヨ</t>
    </rPh>
    <rPh sb="35" eb="38">
      <t>カンリョウゴ</t>
    </rPh>
    <rPh sb="38" eb="40">
      <t>ジテン</t>
    </rPh>
    <phoneticPr fontId="4"/>
  </si>
  <si>
    <t>（治験薬管理費ポイント算出表も参照）</t>
    <rPh sb="1" eb="4">
      <t>チケンヤク</t>
    </rPh>
    <rPh sb="4" eb="6">
      <t>カンリ</t>
    </rPh>
    <rPh sb="6" eb="7">
      <t>ヒ</t>
    </rPh>
    <rPh sb="11" eb="13">
      <t>サンシュツ</t>
    </rPh>
    <rPh sb="13" eb="14">
      <t>ヒョウ</t>
    </rPh>
    <rPh sb="15" eb="17">
      <t>サンショウ</t>
    </rPh>
    <phoneticPr fontId="4"/>
  </si>
  <si>
    <t>山口大学様式1（2023年2月版）</t>
    <phoneticPr fontId="4"/>
  </si>
  <si>
    <t>山口大学様式4-1（2023年2月版）</t>
    <rPh sb="0" eb="2">
      <t>ヤマグチ</t>
    </rPh>
    <rPh sb="2" eb="4">
      <t>ダイガク</t>
    </rPh>
    <rPh sb="4" eb="6">
      <t>ヨウシキ</t>
    </rPh>
    <rPh sb="14" eb="15">
      <t>ネン</t>
    </rPh>
    <rPh sb="16" eb="17">
      <t>ガツ</t>
    </rPh>
    <rPh sb="17" eb="18">
      <t>ハン</t>
    </rPh>
    <phoneticPr fontId="4"/>
  </si>
  <si>
    <t>リモートSDV</t>
    <phoneticPr fontId="3"/>
  </si>
  <si>
    <t>A.閲覧用PCの貸与：110,000円/契約
B.リモートSDVシステム：30,000円/契約</t>
    <rPh sb="2" eb="5">
      <t>エツランヨウ</t>
    </rPh>
    <rPh sb="8" eb="10">
      <t>タイヨ</t>
    </rPh>
    <rPh sb="18" eb="19">
      <t>エン</t>
    </rPh>
    <rPh sb="20" eb="22">
      <t>ケイヤク</t>
    </rPh>
    <rPh sb="43" eb="44">
      <t>エン</t>
    </rPh>
    <rPh sb="45" eb="47">
      <t>ケイヤク</t>
    </rPh>
    <phoneticPr fontId="4"/>
  </si>
  <si>
    <t>リモートSDVを利用される場合は、該当の金額をご記載下さい。</t>
    <rPh sb="8" eb="10">
      <t>リヨウ</t>
    </rPh>
    <rPh sb="13" eb="15">
      <t>バアイ</t>
    </rPh>
    <rPh sb="17" eb="19">
      <t>ガイトウ</t>
    </rPh>
    <rPh sb="20" eb="22">
      <t>キンガク</t>
    </rPh>
    <rPh sb="24" eb="26">
      <t>キサイ</t>
    </rPh>
    <rPh sb="26" eb="27">
      <t>クダ</t>
    </rPh>
    <phoneticPr fontId="3"/>
  </si>
  <si>
    <t>60,000円/契約</t>
    <rPh sb="6" eb="7">
      <t>エン</t>
    </rPh>
    <rPh sb="8" eb="10">
      <t>ケイヤク</t>
    </rPh>
    <phoneticPr fontId="4"/>
  </si>
  <si>
    <t>60,000円/契約・年度</t>
    <rPh sb="6" eb="7">
      <t>エン</t>
    </rPh>
    <rPh sb="8" eb="10">
      <t>ケイヤク</t>
    </rPh>
    <rPh sb="11" eb="13">
      <t>ネンド</t>
    </rPh>
    <phoneticPr fontId="4"/>
  </si>
  <si>
    <t>③</t>
    <phoneticPr fontId="3"/>
  </si>
  <si>
    <t>治験運営経費</t>
    <rPh sb="0" eb="4">
      <t>チケンウンエイ</t>
    </rPh>
    <rPh sb="4" eb="6">
      <t>ケイヒ</t>
    </rPh>
    <phoneticPr fontId="3"/>
  </si>
  <si>
    <t>150,000円/契約・年度</t>
    <rPh sb="7" eb="8">
      <t>エン</t>
    </rPh>
    <rPh sb="9" eb="11">
      <t>ケイヤク</t>
    </rPh>
    <rPh sb="12" eb="14">
      <t>ネンド</t>
    </rPh>
    <phoneticPr fontId="4"/>
  </si>
  <si>
    <t>④</t>
    <phoneticPr fontId="3"/>
  </si>
  <si>
    <t>システム使用料</t>
    <rPh sb="4" eb="7">
      <t>シヨウリョウ</t>
    </rPh>
    <phoneticPr fontId="3"/>
  </si>
  <si>
    <t>156,000円/契約・年度</t>
    <rPh sb="7" eb="8">
      <t>エン</t>
    </rPh>
    <phoneticPr fontId="3"/>
  </si>
  <si>
    <t>⑧</t>
    <phoneticPr fontId="4"/>
  </si>
  <si>
    <t>⑨</t>
    <phoneticPr fontId="4"/>
  </si>
  <si>
    <t>⑩</t>
    <phoneticPr fontId="4"/>
  </si>
  <si>
    <t>②</t>
    <phoneticPr fontId="4"/>
  </si>
  <si>
    <t>治験運営経費</t>
    <phoneticPr fontId="3"/>
  </si>
  <si>
    <t>③</t>
    <phoneticPr fontId="3"/>
  </si>
  <si>
    <t>⑧</t>
    <phoneticPr fontId="4"/>
  </si>
  <si>
    <t>山口大学様式6（2026年1月版）</t>
    <phoneticPr fontId="4"/>
  </si>
  <si>
    <t>山口大学様式6（2026年1月版）</t>
    <phoneticPr fontId="4"/>
  </si>
  <si>
    <t>(①+②+③+④+⑤＋⑥＋⑦)×0.2</t>
    <phoneticPr fontId="4"/>
  </si>
  <si>
    <t>①+②+③+④+⑤+⑥＋⑦＋⑧</t>
    <phoneticPr fontId="4"/>
  </si>
  <si>
    <t>協力診療科セットアップ費</t>
    <rPh sb="0" eb="2">
      <t>キョウリョク</t>
    </rPh>
    <rPh sb="2" eb="5">
      <t>シンリョウカ</t>
    </rPh>
    <rPh sb="11" eb="12">
      <t>ヒ</t>
    </rPh>
    <phoneticPr fontId="3"/>
  </si>
  <si>
    <t>検査協力・患者紹介等：50,000円/診療科</t>
    <phoneticPr fontId="3"/>
  </si>
  <si>
    <t>専用病床を使用：100,000円/診療科</t>
    <phoneticPr fontId="3"/>
  </si>
  <si>
    <t>⑪</t>
    <phoneticPr fontId="4"/>
  </si>
  <si>
    <t>(①+②+③+④+⑤+⑥＋⑦＋⑧＋⑨)×0.2</t>
    <phoneticPr fontId="4"/>
  </si>
  <si>
    <t>①+②+③+④+⑤+⑥＋⑦＋⑧＋⑨＋⑩＋⑪</t>
    <phoneticPr fontId="4"/>
  </si>
  <si>
    <t>入力の際には別シート「ポイント表記載注釈」を必ずご確認下さい。</t>
    <rPh sb="0" eb="2">
      <t>ニュウリョク</t>
    </rPh>
    <rPh sb="3" eb="4">
      <t>サイ</t>
    </rPh>
    <rPh sb="6" eb="7">
      <t>ベツ</t>
    </rPh>
    <rPh sb="15" eb="16">
      <t>ヒョウ</t>
    </rPh>
    <rPh sb="16" eb="18">
      <t>キサイ</t>
    </rPh>
    <rPh sb="18" eb="20">
      <t>チュウシャク</t>
    </rPh>
    <rPh sb="22" eb="23">
      <t>カナラ</t>
    </rPh>
    <rPh sb="25" eb="27">
      <t>カクニン</t>
    </rPh>
    <rPh sb="27" eb="28">
      <t>クダ</t>
    </rPh>
    <phoneticPr fontId="4"/>
  </si>
  <si>
    <t>部分に回数を入力していただく、自動的に計算されます。</t>
    <rPh sb="0" eb="2">
      <t>ブブン</t>
    </rPh>
    <rPh sb="3" eb="5">
      <t>カイスウ</t>
    </rPh>
    <rPh sb="6" eb="8">
      <t>ニュウリョク</t>
    </rPh>
    <rPh sb="15" eb="18">
      <t>ジドウテキ</t>
    </rPh>
    <rPh sb="19" eb="21">
      <t>ケイサン</t>
    </rPh>
    <phoneticPr fontId="4"/>
  </si>
  <si>
    <t>G,H,J,Mについて複数該当する場合は合算して算出いたします。</t>
    <phoneticPr fontId="4"/>
  </si>
  <si>
    <t>１症例当たりのポイント（症例毎）　　合計（　②　）</t>
    <rPh sb="1" eb="3">
      <t>ショウレイ</t>
    </rPh>
    <rPh sb="3" eb="4">
      <t>ア</t>
    </rPh>
    <rPh sb="12" eb="14">
      <t>ショウレイ</t>
    </rPh>
    <rPh sb="14" eb="15">
      <t>マイ</t>
    </rPh>
    <rPh sb="18" eb="20">
      <t>ゴウケイ</t>
    </rPh>
    <phoneticPr fontId="4"/>
  </si>
  <si>
    <t>無菌アイソレーター</t>
    <rPh sb="0" eb="2">
      <t>ムキン</t>
    </rPh>
    <phoneticPr fontId="4"/>
  </si>
  <si>
    <t>抗がん剤       調製室使用</t>
    <phoneticPr fontId="4"/>
  </si>
  <si>
    <t>・秤量調剤
・クリーンベンチ</t>
    <rPh sb="1" eb="3">
      <t>ヒョウリョウ</t>
    </rPh>
    <rPh sb="3" eb="5">
      <t>チョウザイ</t>
    </rPh>
    <phoneticPr fontId="4"/>
  </si>
  <si>
    <t>計数調剤</t>
    <rPh sb="0" eb="2">
      <t>ケイスウ</t>
    </rPh>
    <rPh sb="2" eb="4">
      <t>チョウザイ</t>
    </rPh>
    <phoneticPr fontId="4"/>
  </si>
  <si>
    <t>調剤条件・回数</t>
    <rPh sb="5" eb="7">
      <t>カイスウ</t>
    </rPh>
    <phoneticPr fontId="4"/>
  </si>
  <si>
    <t>あり</t>
    <phoneticPr fontId="4"/>
  </si>
  <si>
    <t>土日祝日の調製</t>
    <rPh sb="0" eb="2">
      <t>ドニチ</t>
    </rPh>
    <rPh sb="2" eb="4">
      <t>シュクジツ</t>
    </rPh>
    <rPh sb="5" eb="7">
      <t>チョウセイ</t>
    </rPh>
    <phoneticPr fontId="4"/>
  </si>
  <si>
    <t>滅菌処理や回収物の
特殊な保管等</t>
    <rPh sb="0" eb="4">
      <t>メッキンショリ</t>
    </rPh>
    <rPh sb="5" eb="8">
      <t>カイシュウブツ</t>
    </rPh>
    <rPh sb="10" eb="12">
      <t>トクシュ</t>
    </rPh>
    <rPh sb="13" eb="15">
      <t>ホカン</t>
    </rPh>
    <rPh sb="15" eb="16">
      <t>トウ</t>
    </rPh>
    <phoneticPr fontId="4"/>
  </si>
  <si>
    <t>必要</t>
    <rPh sb="0" eb="2">
      <t>ヒツヨウ</t>
    </rPh>
    <phoneticPr fontId="4"/>
  </si>
  <si>
    <t>廃棄・回収時の特別な対応</t>
    <rPh sb="0" eb="2">
      <t>ハイキ</t>
    </rPh>
    <rPh sb="3" eb="6">
      <t>カイシュウジ</t>
    </rPh>
    <rPh sb="7" eb="9">
      <t>トクベツ</t>
    </rPh>
    <rPh sb="10" eb="12">
      <t>タイオウ</t>
    </rPh>
    <phoneticPr fontId="4"/>
  </si>
  <si>
    <t>BSL2での
管理が必要</t>
    <rPh sb="7" eb="9">
      <t>カンリ</t>
    </rPh>
    <rPh sb="10" eb="12">
      <t>ヒツヨウ</t>
    </rPh>
    <phoneticPr fontId="4"/>
  </si>
  <si>
    <t>病棟での温度
管理が必要</t>
    <rPh sb="0" eb="2">
      <t>ビョウトウ</t>
    </rPh>
    <rPh sb="4" eb="6">
      <t>オンド</t>
    </rPh>
    <rPh sb="7" eb="9">
      <t>カンリ</t>
    </rPh>
    <rPh sb="10" eb="12">
      <t>ヒツヨウ</t>
    </rPh>
    <phoneticPr fontId="4"/>
  </si>
  <si>
    <t>特殊な管理について</t>
    <rPh sb="0" eb="2">
      <t>トクシュ</t>
    </rPh>
    <rPh sb="3" eb="5">
      <t>カンリ</t>
    </rPh>
    <phoneticPr fontId="4"/>
  </si>
  <si>
    <t>必要あり</t>
    <rPh sb="0" eb="2">
      <t>ヒツヨウ</t>
    </rPh>
    <phoneticPr fontId="4"/>
  </si>
  <si>
    <t>非盲検担当者の設定</t>
    <rPh sb="0" eb="1">
      <t>ヒ</t>
    </rPh>
    <rPh sb="1" eb="3">
      <t>モウケン</t>
    </rPh>
    <rPh sb="3" eb="6">
      <t>タントウシャ</t>
    </rPh>
    <rPh sb="7" eb="9">
      <t>セッテイ</t>
    </rPh>
    <phoneticPr fontId="4"/>
  </si>
  <si>
    <t>回収時
操作必要</t>
    <rPh sb="0" eb="2">
      <t>カイシュウ</t>
    </rPh>
    <rPh sb="2" eb="3">
      <t>ジ</t>
    </rPh>
    <rPh sb="4" eb="6">
      <t>ソウサ</t>
    </rPh>
    <rPh sb="6" eb="8">
      <t>ヒツヨウ</t>
    </rPh>
    <phoneticPr fontId="4"/>
  </si>
  <si>
    <t>払い出し時
確定入力必要</t>
    <rPh sb="0" eb="1">
      <t>ハラ</t>
    </rPh>
    <rPh sb="2" eb="3">
      <t>ダ</t>
    </rPh>
    <rPh sb="4" eb="5">
      <t>ジ</t>
    </rPh>
    <rPh sb="6" eb="8">
      <t>カクテイ</t>
    </rPh>
    <rPh sb="8" eb="10">
      <t>ニュウリョク</t>
    </rPh>
    <rPh sb="10" eb="12">
      <t>ヒツヨウ</t>
    </rPh>
    <phoneticPr fontId="4"/>
  </si>
  <si>
    <t>IWRS等で搬入依頼必要</t>
    <rPh sb="4" eb="5">
      <t>トウ</t>
    </rPh>
    <rPh sb="6" eb="8">
      <t>ハンニュウ</t>
    </rPh>
    <rPh sb="8" eb="10">
      <t>イライ</t>
    </rPh>
    <rPh sb="10" eb="12">
      <t>ヒツヨウ</t>
    </rPh>
    <phoneticPr fontId="4"/>
  </si>
  <si>
    <t>IWRS,IVRS操作について</t>
    <rPh sb="9" eb="11">
      <t>ソウサ</t>
    </rPh>
    <phoneticPr fontId="4"/>
  </si>
  <si>
    <t>各症例使用分を都度搬入</t>
    <rPh sb="0" eb="3">
      <t>カクショウレイ</t>
    </rPh>
    <rPh sb="3" eb="5">
      <t>シヨウ</t>
    </rPh>
    <rPh sb="5" eb="6">
      <t>ブン</t>
    </rPh>
    <rPh sb="7" eb="9">
      <t>ツド</t>
    </rPh>
    <rPh sb="9" eb="11">
      <t>ハンニュウ</t>
    </rPh>
    <phoneticPr fontId="4"/>
  </si>
  <si>
    <t>分割</t>
    <rPh sb="0" eb="2">
      <t>ブンカツ</t>
    </rPh>
    <phoneticPr fontId="4"/>
  </si>
  <si>
    <t>単回</t>
    <rPh sb="0" eb="1">
      <t>タン</t>
    </rPh>
    <rPh sb="1" eb="2">
      <t>カイ</t>
    </rPh>
    <phoneticPr fontId="4"/>
  </si>
  <si>
    <t>納入方法</t>
    <phoneticPr fontId="4"/>
  </si>
  <si>
    <t>回収残量確認業務</t>
    <rPh sb="0" eb="4">
      <t>カイシュウザンリョウ</t>
    </rPh>
    <rPh sb="4" eb="6">
      <t>カクニン</t>
    </rPh>
    <rPh sb="6" eb="8">
      <t>ギョウム</t>
    </rPh>
    <phoneticPr fontId="4"/>
  </si>
  <si>
    <t>二重盲検</t>
    <rPh sb="0" eb="4">
      <t>ニジュウ</t>
    </rPh>
    <phoneticPr fontId="4"/>
  </si>
  <si>
    <t>5以上</t>
    <rPh sb="1" eb="3">
      <t>イジョウ</t>
    </rPh>
    <phoneticPr fontId="4"/>
  </si>
  <si>
    <t>1または2</t>
    <phoneticPr fontId="4"/>
  </si>
  <si>
    <t>Ⅳ
（ウエイト×5）</t>
    <phoneticPr fontId="4"/>
  </si>
  <si>
    <t>Ⅲ
（ウエイト×3）</t>
    <phoneticPr fontId="4"/>
  </si>
  <si>
    <t>Ⅱ
（ウエイト×2）</t>
    <phoneticPr fontId="4"/>
  </si>
  <si>
    <t>治験製品管理費B（症例単位）=（ポイント②）×1000円／症例毎</t>
    <rPh sb="2" eb="4">
      <t>セイヒン</t>
    </rPh>
    <rPh sb="11" eb="13">
      <t>タンイ</t>
    </rPh>
    <rPh sb="29" eb="31">
      <t>ショウレイ</t>
    </rPh>
    <rPh sb="31" eb="32">
      <t>マイ</t>
    </rPh>
    <phoneticPr fontId="4"/>
  </si>
  <si>
    <t>A～Cについて、複数該当する場合は難易度が高い方で算出いたします。</t>
    <phoneticPr fontId="4"/>
  </si>
  <si>
    <t>１契約当たりのポイント（年度毎）　　合計（　①　）</t>
    <rPh sb="1" eb="3">
      <t>ケイヤク</t>
    </rPh>
    <rPh sb="3" eb="4">
      <t>ア</t>
    </rPh>
    <rPh sb="12" eb="14">
      <t>ネンド</t>
    </rPh>
    <rPh sb="14" eb="15">
      <t>マイ</t>
    </rPh>
    <rPh sb="18" eb="20">
      <t>ゴウケイ</t>
    </rPh>
    <phoneticPr fontId="4"/>
  </si>
  <si>
    <t>液体窒素</t>
    <rPh sb="0" eb="4">
      <t>エキタイチッソ</t>
    </rPh>
    <phoneticPr fontId="4"/>
  </si>
  <si>
    <t>冷凍庫
（-80℃）</t>
    <rPh sb="0" eb="3">
      <t>レイトウコ</t>
    </rPh>
    <phoneticPr fontId="4"/>
  </si>
  <si>
    <t>冷凍、恒温器</t>
    <phoneticPr fontId="4"/>
  </si>
  <si>
    <t>冷所</t>
    <rPh sb="0" eb="1">
      <t>レイ</t>
    </rPh>
    <rPh sb="1" eb="2">
      <t>ショ</t>
    </rPh>
    <phoneticPr fontId="4"/>
  </si>
  <si>
    <t>室温</t>
    <rPh sb="0" eb="2">
      <t>シツオン</t>
    </rPh>
    <phoneticPr fontId="4"/>
  </si>
  <si>
    <t>保存状況</t>
    <rPh sb="0" eb="2">
      <t>ホゾン</t>
    </rPh>
    <rPh sb="2" eb="4">
      <t>ジョウキョウ</t>
    </rPh>
    <phoneticPr fontId="4"/>
  </si>
  <si>
    <t>カルタヘナ法
対応</t>
    <rPh sb="5" eb="6">
      <t>ホウ</t>
    </rPh>
    <rPh sb="7" eb="9">
      <t>タイオウ</t>
    </rPh>
    <phoneticPr fontId="4"/>
  </si>
  <si>
    <t>一般</t>
    <rPh sb="0" eb="2">
      <t>イッパン</t>
    </rPh>
    <phoneticPr fontId="4"/>
  </si>
  <si>
    <t>治験製品の種目</t>
    <rPh sb="0" eb="2">
      <t>チケン</t>
    </rPh>
    <rPh sb="2" eb="4">
      <t>セイヒン</t>
    </rPh>
    <rPh sb="5" eb="7">
      <t>シュモク</t>
    </rPh>
    <phoneticPr fontId="4"/>
  </si>
  <si>
    <t>手術を伴うもの</t>
    <rPh sb="0" eb="2">
      <t>シュジュツ</t>
    </rPh>
    <rPh sb="3" eb="4">
      <t>トモナ</t>
    </rPh>
    <phoneticPr fontId="4"/>
  </si>
  <si>
    <t>注射剤</t>
    <phoneticPr fontId="4"/>
  </si>
  <si>
    <t>内服・外用剤</t>
    <rPh sb="0" eb="2">
      <t>ナイフク</t>
    </rPh>
    <rPh sb="3" eb="6">
      <t>ガイヨウザイ</t>
    </rPh>
    <phoneticPr fontId="4"/>
  </si>
  <si>
    <t>治験製品の剤形</t>
    <rPh sb="0" eb="2">
      <t>チケン</t>
    </rPh>
    <rPh sb="2" eb="4">
      <t>セイヒン</t>
    </rPh>
    <rPh sb="5" eb="7">
      <t>ザイケイ</t>
    </rPh>
    <phoneticPr fontId="4"/>
  </si>
  <si>
    <t>Ⅴ
（ウエイト×8）</t>
    <phoneticPr fontId="4"/>
  </si>
  <si>
    <t>治験製品管理費A（契約単位）=（ポイント①）×1000円</t>
    <rPh sb="2" eb="4">
      <t>セイヒン</t>
    </rPh>
    <rPh sb="9" eb="11">
      <t>ケイヤク</t>
    </rPh>
    <rPh sb="11" eb="13">
      <t>タンイ</t>
    </rPh>
    <phoneticPr fontId="4"/>
  </si>
  <si>
    <t>治験製品管理費ポイント算出表－治験・再生医療等製品－</t>
    <rPh sb="0" eb="2">
      <t>チケン</t>
    </rPh>
    <rPh sb="2" eb="4">
      <t>セイヒン</t>
    </rPh>
    <rPh sb="4" eb="7">
      <t>カンリヒ</t>
    </rPh>
    <rPh sb="11" eb="13">
      <t>サンシュツ</t>
    </rPh>
    <rPh sb="13" eb="14">
      <t>ヒョウ</t>
    </rPh>
    <rPh sb="15" eb="17">
      <t>チケン</t>
    </rPh>
    <rPh sb="18" eb="25">
      <t>サイセイイリョウトウセイヒン</t>
    </rPh>
    <phoneticPr fontId="4"/>
  </si>
  <si>
    <t>　□医薬品　　□医療機器　　■再生医療等製品</t>
    <rPh sb="2" eb="5">
      <t>イヤクヒン</t>
    </rPh>
    <rPh sb="8" eb="10">
      <t>イリョウ</t>
    </rPh>
    <rPh sb="10" eb="12">
      <t>キキ</t>
    </rPh>
    <rPh sb="15" eb="17">
      <t>サイセイ</t>
    </rPh>
    <rPh sb="17" eb="19">
      <t>イリョウ</t>
    </rPh>
    <rPh sb="19" eb="20">
      <t>トウ</t>
    </rPh>
    <rPh sb="20" eb="22">
      <t>セイヒン</t>
    </rPh>
    <phoneticPr fontId="4"/>
  </si>
  <si>
    <t>山口大学様式4-7（2026年01月版）</t>
    <rPh sb="0" eb="2">
      <t>ヤマグチ</t>
    </rPh>
    <rPh sb="2" eb="4">
      <t>ダイガク</t>
    </rPh>
    <rPh sb="4" eb="6">
      <t>ヨウシキ</t>
    </rPh>
    <rPh sb="14" eb="15">
      <t>ネン</t>
    </rPh>
    <rPh sb="17" eb="18">
      <t>ガツ</t>
    </rPh>
    <rPh sb="18" eb="19">
      <t>バン</t>
    </rPh>
    <phoneticPr fontId="4"/>
  </si>
  <si>
    <t>治験製品の規格数、管理が
必要な資材数</t>
    <rPh sb="0" eb="4">
      <t>チケンセイヒン</t>
    </rPh>
    <rPh sb="5" eb="8">
      <t>キカクスウ</t>
    </rPh>
    <rPh sb="9" eb="11">
      <t>カンリ</t>
    </rPh>
    <rPh sb="13" eb="15">
      <t>ヒツヨウ</t>
    </rPh>
    <rPh sb="16" eb="18">
      <t>シザイ</t>
    </rPh>
    <rPh sb="18" eb="19">
      <t>スウ</t>
    </rPh>
    <phoneticPr fontId="4"/>
  </si>
  <si>
    <t>治験薬管理費</t>
    <rPh sb="0" eb="2">
      <t>チケン</t>
    </rPh>
    <rPh sb="2" eb="3">
      <t>ヤク</t>
    </rPh>
    <rPh sb="3" eb="6">
      <t>カンリヒ</t>
    </rPh>
    <phoneticPr fontId="4"/>
  </si>
  <si>
    <t>治験薬管理費Aのポイント×1,000円/契約・年度</t>
    <rPh sb="0" eb="2">
      <t>チケン</t>
    </rPh>
    <rPh sb="2" eb="3">
      <t>ヤク</t>
    </rPh>
    <rPh sb="3" eb="6">
      <t>カンリヒ</t>
    </rPh>
    <rPh sb="18" eb="19">
      <t>エン</t>
    </rPh>
    <rPh sb="20" eb="22">
      <t>ケイヤク</t>
    </rPh>
    <rPh sb="23" eb="25">
      <t>ネンド</t>
    </rPh>
    <phoneticPr fontId="4"/>
  </si>
  <si>
    <t>治験薬管理費Bのポイント×1,000</t>
    <rPh sb="0" eb="2">
      <t>チケン</t>
    </rPh>
    <rPh sb="2" eb="3">
      <t>ヤク</t>
    </rPh>
    <rPh sb="3" eb="6">
      <t>カンリヒ</t>
    </rPh>
    <phoneticPr fontId="4"/>
  </si>
  <si>
    <t>20,000円/契約・年度（ホルマリン等管理）</t>
    <rPh sb="6" eb="7">
      <t>エン</t>
    </rPh>
    <rPh sb="8" eb="10">
      <t>ケイヤク</t>
    </rPh>
    <rPh sb="11" eb="13">
      <t>ネンド</t>
    </rPh>
    <rPh sb="19" eb="20">
      <t>トウ</t>
    </rPh>
    <phoneticPr fontId="3"/>
  </si>
  <si>
    <t>20,000円/契約・年度（ホルマリン等管理）</t>
    <rPh sb="19" eb="20">
      <t>トウ</t>
    </rPh>
    <rPh sb="20" eb="22">
      <t>カンリ</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</si>
</sst>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F800]dddd\,\ mmmm\ dd\,\ yyyy"/>
    <numFmt numFmtId="177" formatCode="0\ &quot;回&quot;"/>
    <numFmt numFmtId="178" formatCode="&quot;〒&quot;\ 0"/>
    <numFmt numFmtId="179" formatCode="#,##0_ ;[Red]\-#,##0\ "/>
    <numFmt numFmtId="180" formatCode="#,##0_);[Red]\(#,##0\)"/>
    <numFmt numFmtId="181" formatCode="#,##0;[Red]#,##0"/>
    <numFmt numFmtId="182" formatCode="#,##0_ "/>
  </numFmts>
  <fonts count="33">
    <font>
      <sz val="11"/>
      <color theme="1"/>
      <name val="游ゴシック"/>
      <family val="2"/>
      <scheme val="minor"/>
    </font>
    <font>
      <sz val="11"/>
      <name val="ＭＳ Ｐゴシック"/>
      <family val="3"/>
      <charset val="128"/>
    </font>
    <font>
      <sz val="10"/>
      <color theme="1"/>
      <name val="Meiryo UI"/>
      <family val="3"/>
      <charset val="128"/>
    </font>
    <font>
      <sz val="6"/>
      <name val="游ゴシック"/>
      <family val="3"/>
      <charset val="128"/>
      <scheme val="minor"/>
    </font>
    <font>
      <sz val="6"/>
      <name val="ＭＳ Ｐゴシック"/>
      <family val="3"/>
      <charset val="128"/>
    </font>
    <font>
      <sz val="11"/>
      <color theme="1"/>
      <name val="Meiryo UI"/>
      <family val="3"/>
      <charset val="128"/>
    </font>
    <font>
      <b/>
      <sz val="16"/>
      <color theme="1"/>
      <name val="Meiryo UI"/>
      <family val="3"/>
      <charset val="128"/>
    </font>
    <font>
      <sz val="9"/>
      <color theme="1"/>
      <name val="Meiryo UI"/>
      <family val="3"/>
      <charset val="128"/>
    </font>
    <font>
      <sz val="9"/>
      <color indexed="8"/>
      <name val="Meiryo UI"/>
      <family val="3"/>
      <charset val="128"/>
    </font>
    <font>
      <sz val="10"/>
      <color indexed="8"/>
      <name val="Meiryo UI"/>
      <family val="3"/>
      <charset val="128"/>
    </font>
    <font>
      <sz val="11"/>
      <name val="Meiryo UI"/>
      <family val="3"/>
      <charset val="128"/>
    </font>
    <font>
      <b/>
      <sz val="9"/>
      <color indexed="81"/>
      <name val="BIZ UDPゴシック"/>
      <family val="3"/>
      <charset val="128"/>
    </font>
    <font>
      <sz val="9"/>
      <color indexed="81"/>
      <name val="BIZ UDPゴシック"/>
      <family val="3"/>
      <charset val="128"/>
    </font>
    <font>
      <b/>
      <sz val="9"/>
      <color indexed="81"/>
      <name val="MS P ゴシック"/>
      <family val="3"/>
      <charset val="128"/>
    </font>
    <font>
      <sz val="9"/>
      <color indexed="81"/>
      <name val="MS P ゴシック"/>
      <family val="3"/>
      <charset val="128"/>
    </font>
    <font>
      <sz val="10"/>
      <color indexed="81"/>
      <name val="BIZ UDPゴシック"/>
      <family val="3"/>
      <charset val="128"/>
    </font>
    <font>
      <b/>
      <sz val="10"/>
      <color indexed="81"/>
      <name val="BIZ UDPゴシック"/>
      <family val="3"/>
      <charset val="128"/>
    </font>
    <font>
      <sz val="10"/>
      <name val="Meiryo UI"/>
      <family val="3"/>
      <charset val="128"/>
    </font>
    <font>
      <sz val="8"/>
      <name val="Meiryo UI"/>
      <family val="3"/>
      <charset val="128"/>
    </font>
    <font>
      <sz val="9"/>
      <name val="Meiryo UI"/>
      <family val="3"/>
      <charset val="128"/>
    </font>
    <font>
      <b/>
      <sz val="16"/>
      <name val="Meiryo UI"/>
      <family val="3"/>
      <charset val="128"/>
    </font>
    <font>
      <b/>
      <sz val="11"/>
      <name val="Meiryo UI"/>
      <family val="3"/>
      <charset val="128"/>
    </font>
    <font>
      <sz val="10.5"/>
      <name val="Meiryo UI"/>
      <family val="3"/>
      <charset val="128"/>
    </font>
    <font>
      <sz val="6"/>
      <name val="Meiryo UI"/>
      <family val="3"/>
      <charset val="128"/>
    </font>
    <font>
      <b/>
      <sz val="9"/>
      <name val="Meiryo UI"/>
      <family val="3"/>
      <charset val="128"/>
    </font>
    <font>
      <sz val="12"/>
      <name val="Meiryo UI"/>
      <family val="3"/>
      <charset val="128"/>
    </font>
    <font>
      <sz val="11"/>
      <color indexed="9"/>
      <name val="ＭＳ Ｐゴシック"/>
      <family val="3"/>
      <charset val="128"/>
    </font>
    <font>
      <sz val="8"/>
      <color theme="1"/>
      <name val="Meiryo UI"/>
      <family val="3"/>
      <charset val="128"/>
    </font>
    <font>
      <sz val="11"/>
      <color rgb="FF000000"/>
      <name val="Meiryo UI"/>
      <family val="3"/>
      <charset val="128"/>
    </font>
    <font>
      <sz val="10"/>
      <color rgb="FF000000"/>
      <name val="Meiryo UI"/>
      <family val="3"/>
      <charset val="128"/>
    </font>
    <font>
      <sz val="9"/>
      <color rgb="FF000000"/>
      <name val="Meiryo UI"/>
      <family val="3"/>
      <charset val="128"/>
    </font>
    <font>
      <sz val="12"/>
      <color rgb="FF000000"/>
      <name val="Meiryo UI"/>
      <family val="3"/>
      <charset val="128"/>
    </font>
    <font>
      <b/>
      <sz val="16"/>
      <color rgb="FF000000"/>
      <name val="Meiryo UI"/>
      <family val="3"/>
      <charset val="128"/>
    </font>
  </fonts>
  <fills count="5">
    <fill>
      <patternFill patternType="none"/>
    </fill>
    <fill>
      <patternFill patternType="gray125"/>
    </fill>
    <fill>
      <patternFill patternType="solid">
        <fgColor rgb="FFCCFFFF"/>
        <bgColor indexed="64"/>
      </patternFill>
    </fill>
    <fill>
      <patternFill patternType="solid">
        <fgColor rgb="FFFFFF00"/>
        <bgColor indexed="64"/>
      </patternFill>
    </fill>
    <fill>
      <patternFill patternType="solid">
        <fgColor indexed="41"/>
        <bgColor indexed="64"/>
      </patternFill>
    </fill>
  </fills>
  <borders count="35">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s>
  <cellStyleXfs count="4">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cellStyleXfs>
  <cellXfs count="305">
    <xf numFmtId="0" fontId="0" fillId="0" borderId="0" xfId="0"/>
    <xf numFmtId="0" fontId="2" fillId="0" borderId="0" xfId="1" applyFont="1">
      <alignment vertical="center"/>
    </xf>
    <xf numFmtId="0" fontId="5" fillId="0" borderId="0" xfId="1" applyFont="1">
      <alignment vertical="center"/>
    </xf>
    <xf numFmtId="0" fontId="5" fillId="0" borderId="1" xfId="1" applyFont="1" applyBorder="1" applyAlignment="1">
      <alignment horizontal="center" vertical="center"/>
    </xf>
    <xf numFmtId="0" fontId="5" fillId="0" borderId="6" xfId="1" applyFont="1" applyBorder="1">
      <alignment vertical="center"/>
    </xf>
    <xf numFmtId="0" fontId="5" fillId="0" borderId="7" xfId="1" applyFont="1" applyBorder="1">
      <alignment vertical="center"/>
    </xf>
    <xf numFmtId="0" fontId="5" fillId="0" borderId="8" xfId="1" applyFont="1" applyBorder="1">
      <alignment vertical="center"/>
    </xf>
    <xf numFmtId="0" fontId="5" fillId="0" borderId="10" xfId="1" applyFont="1" applyBorder="1">
      <alignment vertical="center"/>
    </xf>
    <xf numFmtId="0" fontId="5" fillId="0" borderId="11" xfId="1" applyFont="1" applyBorder="1">
      <alignment vertical="center"/>
    </xf>
    <xf numFmtId="0" fontId="5" fillId="0" borderId="12" xfId="1" applyFont="1" applyBorder="1">
      <alignment vertical="center"/>
    </xf>
    <xf numFmtId="0" fontId="5" fillId="0" borderId="0" xfId="1" applyFont="1" applyAlignment="1">
      <alignment horizontal="center" vertical="center"/>
    </xf>
    <xf numFmtId="0" fontId="5" fillId="0" borderId="0" xfId="1" applyFont="1" applyAlignment="1">
      <alignment horizontal="right" vertical="center"/>
    </xf>
    <xf numFmtId="0" fontId="7" fillId="0" borderId="13" xfId="1" applyFont="1" applyBorder="1" applyAlignment="1">
      <alignment horizontal="center" vertical="center" wrapText="1"/>
    </xf>
    <xf numFmtId="0" fontId="5" fillId="0" borderId="13" xfId="1" applyFont="1" applyBorder="1" applyAlignment="1">
      <alignment horizontal="center" vertical="center"/>
    </xf>
    <xf numFmtId="0" fontId="5" fillId="0" borderId="13" xfId="1" applyFont="1" applyBorder="1" applyAlignment="1">
      <alignment horizontal="center" vertical="center" wrapText="1"/>
    </xf>
    <xf numFmtId="0" fontId="2" fillId="0" borderId="13" xfId="1" applyFont="1" applyBorder="1" applyAlignment="1">
      <alignment horizontal="center" vertical="center" wrapText="1"/>
    </xf>
    <xf numFmtId="0" fontId="5" fillId="0" borderId="13" xfId="1" applyFont="1" applyBorder="1">
      <alignment vertical="center"/>
    </xf>
    <xf numFmtId="0" fontId="5" fillId="0" borderId="13" xfId="1" applyFont="1" applyBorder="1" applyAlignment="1">
      <alignment horizontal="left" vertical="center"/>
    </xf>
    <xf numFmtId="0" fontId="2" fillId="0" borderId="13" xfId="1" applyFont="1" applyBorder="1" applyAlignment="1">
      <alignment horizontal="center" vertical="center"/>
    </xf>
    <xf numFmtId="0" fontId="5" fillId="0" borderId="18" xfId="1" applyFont="1" applyBorder="1" applyAlignment="1">
      <alignment horizontal="center" vertical="center"/>
    </xf>
    <xf numFmtId="0" fontId="5" fillId="0" borderId="13" xfId="1" applyFont="1" applyBorder="1" applyAlignment="1">
      <alignment horizontal="right" vertical="center"/>
    </xf>
    <xf numFmtId="0" fontId="10" fillId="0" borderId="13" xfId="1" applyFont="1" applyBorder="1" applyAlignment="1">
      <alignment horizontal="center" vertical="center" wrapText="1"/>
    </xf>
    <xf numFmtId="0" fontId="5" fillId="0" borderId="14" xfId="1" applyFont="1" applyBorder="1">
      <alignment vertical="center"/>
    </xf>
    <xf numFmtId="0" fontId="5" fillId="0" borderId="16" xfId="1" applyFont="1" applyBorder="1">
      <alignment vertical="center"/>
    </xf>
    <xf numFmtId="0" fontId="10" fillId="0" borderId="13" xfId="1" applyFont="1" applyBorder="1">
      <alignment vertical="center"/>
    </xf>
    <xf numFmtId="0" fontId="10" fillId="0" borderId="13" xfId="1" applyFont="1" applyBorder="1" applyAlignment="1">
      <alignment horizontal="center" vertical="center"/>
    </xf>
    <xf numFmtId="0" fontId="17" fillId="0" borderId="0" xfId="1" applyFont="1" applyAlignment="1">
      <alignment horizontal="left" vertical="top"/>
    </xf>
    <xf numFmtId="0" fontId="18" fillId="0" borderId="0" xfId="1" applyFont="1" applyAlignment="1">
      <alignment horizontal="left" vertical="top"/>
    </xf>
    <xf numFmtId="0" fontId="10" fillId="0" borderId="0" xfId="1" applyFont="1" applyAlignment="1"/>
    <xf numFmtId="0" fontId="10" fillId="0" borderId="0" xfId="1" applyFont="1" applyAlignment="1">
      <alignment horizontal="center"/>
    </xf>
    <xf numFmtId="0" fontId="10" fillId="0" borderId="0" xfId="1" applyFont="1" applyAlignment="1">
      <alignment horizontal="center" vertical="center"/>
    </xf>
    <xf numFmtId="0" fontId="10" fillId="0" borderId="0" xfId="1" applyFont="1" applyAlignment="1">
      <alignment horizontal="right" vertical="center"/>
    </xf>
    <xf numFmtId="0" fontId="19" fillId="0" borderId="13" xfId="1" applyFont="1" applyBorder="1" applyAlignment="1">
      <alignment horizontal="center" vertical="center"/>
    </xf>
    <xf numFmtId="0" fontId="10" fillId="0" borderId="0" xfId="1" applyFont="1" applyAlignment="1">
      <alignment horizontal="left" vertical="center"/>
    </xf>
    <xf numFmtId="0" fontId="10" fillId="0" borderId="0" xfId="1" applyFont="1">
      <alignment vertical="center"/>
    </xf>
    <xf numFmtId="0" fontId="17" fillId="0" borderId="0" xfId="1" applyFont="1" applyAlignment="1">
      <alignment horizontal="right" vertical="center"/>
    </xf>
    <xf numFmtId="0" fontId="19" fillId="0" borderId="0" xfId="1" applyFont="1" applyAlignment="1">
      <alignment horizontal="center" vertical="center"/>
    </xf>
    <xf numFmtId="0" fontId="19" fillId="0" borderId="0" xfId="1" applyFont="1" applyAlignment="1">
      <alignment horizontal="left" vertical="center"/>
    </xf>
    <xf numFmtId="0" fontId="20" fillId="0" borderId="0" xfId="1" applyFont="1" applyAlignment="1">
      <alignment horizontal="center"/>
    </xf>
    <xf numFmtId="0" fontId="21" fillId="0" borderId="0" xfId="1" applyFont="1" applyAlignment="1">
      <alignment horizontal="left" vertical="center"/>
    </xf>
    <xf numFmtId="0" fontId="10" fillId="0" borderId="13" xfId="1" applyFont="1" applyBorder="1" applyAlignment="1">
      <alignment horizontal="center" vertical="center" textRotation="255"/>
    </xf>
    <xf numFmtId="0" fontId="10" fillId="2" borderId="13" xfId="1" applyFont="1" applyFill="1" applyBorder="1" applyAlignment="1">
      <alignment horizontal="center" vertical="center"/>
    </xf>
    <xf numFmtId="0" fontId="22" fillId="0" borderId="13" xfId="1" applyFont="1" applyBorder="1" applyAlignment="1">
      <alignment horizontal="center" vertical="center" wrapText="1"/>
    </xf>
    <xf numFmtId="0" fontId="24" fillId="0" borderId="21" xfId="1" applyFont="1" applyBorder="1" applyAlignment="1">
      <alignment horizontal="right" vertical="center" wrapText="1"/>
    </xf>
    <xf numFmtId="0" fontId="24" fillId="0" borderId="19" xfId="1" applyFont="1" applyBorder="1" applyAlignment="1">
      <alignment horizontal="right" vertical="center" wrapText="1"/>
    </xf>
    <xf numFmtId="0" fontId="19" fillId="0" borderId="19" xfId="1" applyFont="1" applyBorder="1" applyAlignment="1">
      <alignment wrapText="1"/>
    </xf>
    <xf numFmtId="0" fontId="24" fillId="0" borderId="19" xfId="1" applyFont="1" applyBorder="1" applyAlignment="1">
      <alignment horizontal="left" vertical="center" wrapText="1"/>
    </xf>
    <xf numFmtId="0" fontId="17" fillId="0" borderId="22" xfId="1" applyFont="1" applyBorder="1" applyAlignment="1">
      <alignment horizontal="left" wrapText="1"/>
    </xf>
    <xf numFmtId="0" fontId="19" fillId="0" borderId="13" xfId="1" applyFont="1" applyBorder="1" applyAlignment="1">
      <alignment horizontal="center" vertical="center" wrapText="1"/>
    </xf>
    <xf numFmtId="0" fontId="17" fillId="0" borderId="13" xfId="1" applyFont="1" applyBorder="1" applyAlignment="1">
      <alignment horizontal="center" vertical="center" wrapText="1"/>
    </xf>
    <xf numFmtId="0" fontId="10" fillId="3" borderId="13" xfId="1" applyFont="1" applyFill="1" applyBorder="1" applyAlignment="1">
      <alignment horizontal="center" vertical="center"/>
    </xf>
    <xf numFmtId="0" fontId="10" fillId="0" borderId="16" xfId="1" applyFont="1" applyBorder="1">
      <alignment vertical="center"/>
    </xf>
    <xf numFmtId="0" fontId="10" fillId="0" borderId="13" xfId="1" applyFont="1" applyBorder="1" applyAlignment="1">
      <alignment horizontal="left" vertical="center" wrapText="1"/>
    </xf>
    <xf numFmtId="0" fontId="17" fillId="0" borderId="0" xfId="1" applyFont="1" applyAlignment="1">
      <alignment vertical="top"/>
    </xf>
    <xf numFmtId="0" fontId="21" fillId="0" borderId="0" xfId="1" applyFont="1" applyAlignment="1">
      <alignment horizontal="center" vertical="center" wrapText="1"/>
    </xf>
    <xf numFmtId="14" fontId="10" fillId="0" borderId="14" xfId="1" applyNumberFormat="1" applyFont="1" applyBorder="1" applyAlignment="1">
      <alignment horizontal="left" vertical="center"/>
    </xf>
    <xf numFmtId="14" fontId="10" fillId="0" borderId="15" xfId="1" applyNumberFormat="1" applyFont="1" applyBorder="1">
      <alignment vertical="center"/>
    </xf>
    <xf numFmtId="14" fontId="10" fillId="0" borderId="16" xfId="1" applyNumberFormat="1" applyFont="1" applyBorder="1">
      <alignment vertical="center"/>
    </xf>
    <xf numFmtId="14" fontId="10" fillId="0" borderId="0" xfId="1" applyNumberFormat="1" applyFont="1">
      <alignment vertical="center"/>
    </xf>
    <xf numFmtId="0" fontId="10" fillId="0" borderId="0" xfId="1" applyFont="1" applyAlignment="1">
      <alignment vertical="center" wrapText="1"/>
    </xf>
    <xf numFmtId="0" fontId="21" fillId="0" borderId="0" xfId="1" applyFont="1">
      <alignment vertical="center"/>
    </xf>
    <xf numFmtId="0" fontId="10" fillId="4" borderId="13" xfId="1" applyFont="1" applyFill="1" applyBorder="1" applyAlignment="1">
      <alignment vertical="center" wrapText="1"/>
    </xf>
    <xf numFmtId="0" fontId="10" fillId="4" borderId="13" xfId="1" applyFont="1" applyFill="1" applyBorder="1" applyAlignment="1">
      <alignment horizontal="center" vertical="center"/>
    </xf>
    <xf numFmtId="0" fontId="10" fillId="0" borderId="14" xfId="1" applyFont="1" applyBorder="1">
      <alignment vertical="center"/>
    </xf>
    <xf numFmtId="38" fontId="10" fillId="0" borderId="14" xfId="2" applyFont="1" applyBorder="1" applyAlignment="1">
      <alignment vertical="center"/>
    </xf>
    <xf numFmtId="38" fontId="10" fillId="0" borderId="15" xfId="2" applyFont="1" applyBorder="1" applyAlignment="1">
      <alignment vertical="center"/>
    </xf>
    <xf numFmtId="38" fontId="10" fillId="0" borderId="29" xfId="2" applyFont="1" applyBorder="1" applyAlignment="1">
      <alignment vertical="center"/>
    </xf>
    <xf numFmtId="0" fontId="10" fillId="0" borderId="14" xfId="1" applyFont="1" applyBorder="1" applyAlignment="1">
      <alignment horizontal="left" vertical="center"/>
    </xf>
    <xf numFmtId="0" fontId="10" fillId="2" borderId="31" xfId="1" applyFont="1" applyFill="1" applyBorder="1" applyAlignment="1">
      <alignment horizontal="center" vertical="center" textRotation="255" shrinkToFit="1"/>
    </xf>
    <xf numFmtId="0" fontId="10" fillId="0" borderId="32" xfId="1" applyFont="1" applyBorder="1" applyAlignment="1">
      <alignment horizontal="center" vertical="center"/>
    </xf>
    <xf numFmtId="38" fontId="10" fillId="0" borderId="16" xfId="2" applyFont="1" applyBorder="1" applyAlignment="1">
      <alignment horizontal="right" vertical="center"/>
    </xf>
    <xf numFmtId="38" fontId="10" fillId="0" borderId="15" xfId="2" applyFont="1" applyBorder="1" applyAlignment="1">
      <alignment horizontal="center" vertical="center"/>
    </xf>
    <xf numFmtId="0" fontId="10" fillId="0" borderId="13" xfId="1" applyFont="1" applyBorder="1" applyAlignment="1">
      <alignment vertical="center" wrapText="1"/>
    </xf>
    <xf numFmtId="0" fontId="10" fillId="0" borderId="14" xfId="1" applyFont="1" applyBorder="1" applyAlignment="1">
      <alignment horizontal="left" vertical="center" wrapText="1"/>
    </xf>
    <xf numFmtId="0" fontId="10" fillId="0" borderId="14" xfId="1" applyFont="1" applyBorder="1" applyAlignment="1">
      <alignment vertical="center" wrapText="1"/>
    </xf>
    <xf numFmtId="0" fontId="10" fillId="0" borderId="32" xfId="1" applyFont="1" applyBorder="1" applyAlignment="1">
      <alignment horizontal="center" vertical="center" wrapText="1"/>
    </xf>
    <xf numFmtId="0" fontId="19" fillId="0" borderId="13" xfId="1" quotePrefix="1" applyFont="1" applyBorder="1" applyAlignment="1">
      <alignment horizontal="center" vertical="center" wrapText="1"/>
    </xf>
    <xf numFmtId="0" fontId="10" fillId="0" borderId="15" xfId="1" applyFont="1" applyBorder="1" applyAlignment="1">
      <alignment vertical="center" wrapText="1"/>
    </xf>
    <xf numFmtId="0" fontId="10" fillId="0" borderId="13" xfId="1" applyFont="1" applyBorder="1" applyAlignment="1">
      <alignment vertical="center" textRotation="255" shrinkToFit="1"/>
    </xf>
    <xf numFmtId="0" fontId="10" fillId="0" borderId="33" xfId="1" applyFont="1" applyBorder="1">
      <alignment vertical="center"/>
    </xf>
    <xf numFmtId="0" fontId="10" fillId="0" borderId="30" xfId="1" applyFont="1" applyBorder="1">
      <alignment vertical="center"/>
    </xf>
    <xf numFmtId="0" fontId="10" fillId="0" borderId="18" xfId="1" applyFont="1" applyBorder="1">
      <alignment vertical="center"/>
    </xf>
    <xf numFmtId="0" fontId="17" fillId="0" borderId="0" xfId="1" applyFont="1">
      <alignment vertical="center"/>
    </xf>
    <xf numFmtId="0" fontId="19" fillId="4" borderId="13" xfId="1" applyFont="1" applyFill="1" applyBorder="1" applyAlignment="1">
      <alignment horizontal="center" vertical="center" wrapText="1"/>
    </xf>
    <xf numFmtId="179" fontId="10" fillId="0" borderId="13" xfId="2" applyNumberFormat="1" applyFont="1" applyBorder="1" applyAlignment="1">
      <alignment horizontal="right" vertical="center"/>
    </xf>
    <xf numFmtId="0" fontId="10" fillId="0" borderId="15" xfId="1" applyFont="1" applyBorder="1">
      <alignment vertical="center"/>
    </xf>
    <xf numFmtId="179" fontId="10" fillId="0" borderId="16" xfId="2" applyNumberFormat="1" applyFont="1" applyBorder="1" applyAlignment="1">
      <alignment horizontal="right" vertical="center"/>
    </xf>
    <xf numFmtId="0" fontId="19" fillId="0" borderId="13" xfId="1" quotePrefix="1" applyFont="1" applyBorder="1" applyAlignment="1">
      <alignment vertical="center" wrapText="1"/>
    </xf>
    <xf numFmtId="0" fontId="10" fillId="0" borderId="16" xfId="1" applyFont="1" applyBorder="1" applyAlignment="1">
      <alignment vertical="center" wrapText="1"/>
    </xf>
    <xf numFmtId="38" fontId="10" fillId="0" borderId="14" xfId="2" applyFont="1" applyBorder="1">
      <alignment vertical="center"/>
    </xf>
    <xf numFmtId="38" fontId="10" fillId="0" borderId="15" xfId="2" applyFont="1" applyBorder="1">
      <alignment vertical="center"/>
    </xf>
    <xf numFmtId="179" fontId="10" fillId="0" borderId="16" xfId="1" applyNumberFormat="1" applyFont="1" applyBorder="1" applyAlignment="1">
      <alignment horizontal="right" vertical="center"/>
    </xf>
    <xf numFmtId="0" fontId="10" fillId="0" borderId="21" xfId="1" applyFont="1" applyBorder="1">
      <alignment vertical="center"/>
    </xf>
    <xf numFmtId="0" fontId="10" fillId="0" borderId="19" xfId="1" applyFont="1" applyBorder="1">
      <alignment vertical="center"/>
    </xf>
    <xf numFmtId="179" fontId="10" fillId="0" borderId="22" xfId="2" applyNumberFormat="1" applyFont="1" applyBorder="1" applyAlignment="1">
      <alignment horizontal="right" vertical="center"/>
    </xf>
    <xf numFmtId="0" fontId="10" fillId="0" borderId="0" xfId="1" applyFont="1" applyAlignment="1">
      <alignment horizontal="center" vertical="center" wrapText="1"/>
    </xf>
    <xf numFmtId="38" fontId="10" fillId="0" borderId="0" xfId="2" applyFont="1" applyBorder="1">
      <alignment vertical="center"/>
    </xf>
    <xf numFmtId="14" fontId="10" fillId="2" borderId="13" xfId="1" applyNumberFormat="1" applyFont="1" applyFill="1" applyBorder="1" applyAlignment="1">
      <alignment horizontal="center" vertical="center"/>
    </xf>
    <xf numFmtId="180" fontId="10" fillId="0" borderId="13" xfId="1" applyNumberFormat="1" applyFont="1" applyBorder="1">
      <alignment vertical="center"/>
    </xf>
    <xf numFmtId="181" fontId="10" fillId="0" borderId="6" xfId="1" applyNumberFormat="1" applyFont="1" applyBorder="1" applyAlignment="1">
      <alignment vertical="center" wrapText="1"/>
    </xf>
    <xf numFmtId="181" fontId="10" fillId="0" borderId="7" xfId="1" applyNumberFormat="1" applyFont="1" applyBorder="1" applyAlignment="1">
      <alignment vertical="center" wrapText="1"/>
    </xf>
    <xf numFmtId="181" fontId="10" fillId="0" borderId="16" xfId="1" applyNumberFormat="1" applyFont="1" applyBorder="1" applyAlignment="1">
      <alignment vertical="center" wrapText="1"/>
    </xf>
    <xf numFmtId="182" fontId="10" fillId="0" borderId="16" xfId="1" applyNumberFormat="1" applyFont="1" applyBorder="1" applyAlignment="1">
      <alignment vertical="center" wrapText="1"/>
    </xf>
    <xf numFmtId="181" fontId="10" fillId="0" borderId="14" xfId="1" applyNumberFormat="1" applyFont="1" applyBorder="1" applyAlignment="1">
      <alignment vertical="center" wrapText="1"/>
    </xf>
    <xf numFmtId="181" fontId="10" fillId="0" borderId="15" xfId="1" applyNumberFormat="1" applyFont="1" applyBorder="1" applyAlignment="1">
      <alignment vertical="center" wrapText="1"/>
    </xf>
    <xf numFmtId="181" fontId="10" fillId="0" borderId="21" xfId="1" applyNumberFormat="1" applyFont="1" applyBorder="1" applyAlignment="1">
      <alignment vertical="center" wrapText="1"/>
    </xf>
    <xf numFmtId="181" fontId="10" fillId="0" borderId="19" xfId="1" applyNumberFormat="1" applyFont="1" applyBorder="1" applyAlignment="1">
      <alignment vertical="center" wrapText="1"/>
    </xf>
    <xf numFmtId="182" fontId="10" fillId="0" borderId="0" xfId="1" applyNumberFormat="1" applyFont="1" applyAlignment="1">
      <alignment horizontal="center" vertical="center" wrapText="1"/>
    </xf>
    <xf numFmtId="0" fontId="10" fillId="0" borderId="14" xfId="1" applyFont="1" applyBorder="1" applyAlignment="1">
      <alignment horizontal="center" vertical="center" textRotation="255" shrinkToFit="1"/>
    </xf>
    <xf numFmtId="38" fontId="10" fillId="0" borderId="16" xfId="2" applyFont="1" applyFill="1" applyBorder="1" applyAlignment="1">
      <alignment horizontal="right" vertical="center"/>
    </xf>
    <xf numFmtId="0" fontId="10" fillId="0" borderId="13" xfId="1" applyFont="1" applyBorder="1" applyAlignment="1">
      <alignment horizontal="left" vertical="center"/>
    </xf>
    <xf numFmtId="38" fontId="10" fillId="0" borderId="16" xfId="2" applyFont="1" applyFill="1" applyBorder="1">
      <alignment vertical="center"/>
    </xf>
    <xf numFmtId="38" fontId="10" fillId="0" borderId="0" xfId="2" applyFont="1" applyFill="1" applyBorder="1">
      <alignment vertical="center"/>
    </xf>
    <xf numFmtId="0" fontId="17" fillId="4" borderId="13" xfId="1" applyFont="1" applyFill="1" applyBorder="1" applyAlignment="1">
      <alignment vertical="center" wrapText="1"/>
    </xf>
    <xf numFmtId="0" fontId="10" fillId="0" borderId="0" xfId="1" applyFont="1" applyAlignment="1">
      <alignment horizontal="center" vertical="center" textRotation="255" shrinkToFit="1"/>
    </xf>
    <xf numFmtId="0" fontId="10" fillId="0" borderId="13" xfId="1" applyFont="1" applyBorder="1" applyAlignment="1">
      <alignment vertical="center" shrinkToFit="1"/>
    </xf>
    <xf numFmtId="0" fontId="5" fillId="0" borderId="14" xfId="1" applyFont="1" applyBorder="1" applyAlignment="1">
      <alignment horizontal="left" vertical="center"/>
    </xf>
    <xf numFmtId="0" fontId="10" fillId="0" borderId="15" xfId="1" applyFont="1" applyBorder="1" applyAlignment="1">
      <alignment horizontal="center" vertical="center"/>
    </xf>
    <xf numFmtId="0" fontId="10" fillId="2" borderId="14" xfId="1" applyFont="1" applyFill="1" applyBorder="1" applyAlignment="1">
      <alignment horizontal="center" vertical="center"/>
    </xf>
    <xf numFmtId="0" fontId="10" fillId="0" borderId="0" xfId="0" applyFont="1" applyAlignment="1">
      <alignment horizontal="left" vertical="center"/>
    </xf>
    <xf numFmtId="38" fontId="10" fillId="0" borderId="29" xfId="2" applyFont="1" applyBorder="1" applyAlignment="1">
      <alignment horizontal="right" vertical="center"/>
    </xf>
    <xf numFmtId="0" fontId="2" fillId="0" borderId="0" xfId="1" applyFont="1" applyAlignment="1">
      <alignment vertical="top"/>
    </xf>
    <xf numFmtId="0" fontId="5" fillId="0" borderId="22" xfId="1" applyFont="1" applyBorder="1" applyAlignment="1">
      <alignment horizontal="left" vertical="center" wrapText="1"/>
    </xf>
    <xf numFmtId="0" fontId="5" fillId="0" borderId="14" xfId="1" applyFont="1" applyBorder="1" applyAlignment="1">
      <alignment vertical="center" wrapText="1"/>
    </xf>
    <xf numFmtId="38" fontId="5" fillId="0" borderId="14" xfId="2" applyFont="1" applyBorder="1" applyAlignment="1">
      <alignment vertical="center"/>
    </xf>
    <xf numFmtId="38" fontId="5" fillId="0" borderId="15" xfId="2" applyFont="1" applyBorder="1" applyAlignment="1">
      <alignment vertical="center"/>
    </xf>
    <xf numFmtId="38" fontId="5" fillId="0" borderId="29" xfId="2" applyFont="1" applyBorder="1" applyAlignment="1">
      <alignment vertical="center"/>
    </xf>
    <xf numFmtId="0" fontId="27" fillId="0" borderId="13" xfId="1" applyFont="1" applyBorder="1" applyAlignment="1">
      <alignment vertical="center" wrapText="1"/>
    </xf>
    <xf numFmtId="0" fontId="7" fillId="0" borderId="13" xfId="1" quotePrefix="1" applyFont="1" applyBorder="1" applyAlignment="1">
      <alignment horizontal="center" vertical="center" wrapText="1"/>
    </xf>
    <xf numFmtId="0" fontId="5" fillId="0" borderId="15" xfId="1" applyFont="1" applyBorder="1" applyAlignment="1">
      <alignment vertical="center" wrapText="1"/>
    </xf>
    <xf numFmtId="0" fontId="10" fillId="0" borderId="15" xfId="1" applyFont="1" applyBorder="1" applyAlignment="1">
      <alignment horizontal="center" vertical="center" wrapText="1"/>
    </xf>
    <xf numFmtId="38" fontId="10" fillId="0" borderId="15" xfId="2" applyFont="1" applyBorder="1" applyAlignment="1">
      <alignment horizontal="right" vertical="center"/>
    </xf>
    <xf numFmtId="0" fontId="10" fillId="0" borderId="0" xfId="3" applyFont="1" applyAlignment="1">
      <alignment horizontal="center" vertical="center"/>
    </xf>
    <xf numFmtId="0" fontId="10" fillId="0" borderId="0" xfId="3" applyFont="1" applyAlignment="1">
      <alignment horizontal="left" vertical="center"/>
    </xf>
    <xf numFmtId="0" fontId="10" fillId="0" borderId="0" xfId="3" applyFont="1" applyAlignment="1">
      <alignment horizontal="right" vertical="center"/>
    </xf>
    <xf numFmtId="0" fontId="10" fillId="0" borderId="0" xfId="3" applyFont="1"/>
    <xf numFmtId="0" fontId="10" fillId="3" borderId="13" xfId="3" applyFont="1" applyFill="1" applyBorder="1" applyAlignment="1">
      <alignment horizontal="center" vertical="center"/>
    </xf>
    <xf numFmtId="0" fontId="10" fillId="2" borderId="13" xfId="3" applyFont="1" applyFill="1" applyBorder="1" applyAlignment="1">
      <alignment horizontal="center" vertical="center"/>
    </xf>
    <xf numFmtId="0" fontId="28" fillId="0" borderId="0" xfId="3" applyFont="1" applyAlignment="1">
      <alignment horizontal="left" vertical="center"/>
    </xf>
    <xf numFmtId="0" fontId="22" fillId="0" borderId="13" xfId="3" applyFont="1" applyBorder="1" applyAlignment="1">
      <alignment horizontal="center" vertical="center" wrapText="1"/>
    </xf>
    <xf numFmtId="0" fontId="10" fillId="3" borderId="13" xfId="3" applyFont="1" applyFill="1" applyBorder="1" applyAlignment="1">
      <alignment vertical="center"/>
    </xf>
    <xf numFmtId="0" fontId="10" fillId="0" borderId="13" xfId="3" applyFont="1" applyBorder="1" applyAlignment="1">
      <alignment horizontal="left" vertical="center" wrapText="1"/>
    </xf>
    <xf numFmtId="0" fontId="17" fillId="0" borderId="13" xfId="3" applyFont="1" applyBorder="1" applyAlignment="1">
      <alignment horizontal="left" vertical="center" wrapText="1"/>
    </xf>
    <xf numFmtId="0" fontId="10" fillId="0" borderId="13" xfId="3" applyFont="1" applyBorder="1" applyAlignment="1">
      <alignment horizontal="center" vertical="center" wrapText="1"/>
    </xf>
    <xf numFmtId="0" fontId="28" fillId="0" borderId="13" xfId="3" applyFont="1" applyBorder="1" applyAlignment="1">
      <alignment horizontal="center" vertical="center"/>
    </xf>
    <xf numFmtId="0" fontId="10" fillId="0" borderId="13" xfId="3" applyFont="1" applyBorder="1" applyAlignment="1">
      <alignment horizontal="center" vertical="center"/>
    </xf>
    <xf numFmtId="0" fontId="10" fillId="0" borderId="34" xfId="3" applyFont="1" applyBorder="1" applyAlignment="1">
      <alignment horizontal="center" vertical="center"/>
    </xf>
    <xf numFmtId="0" fontId="10" fillId="0" borderId="13" xfId="3" applyFont="1" applyBorder="1" applyAlignment="1">
      <alignment horizontal="center" vertical="center" textRotation="255"/>
    </xf>
    <xf numFmtId="0" fontId="25" fillId="0" borderId="19" xfId="3" applyFont="1" applyBorder="1" applyAlignment="1">
      <alignment horizontal="left"/>
    </xf>
    <xf numFmtId="0" fontId="31" fillId="0" borderId="0" xfId="3" applyFont="1" applyAlignment="1">
      <alignment horizontal="left"/>
    </xf>
    <xf numFmtId="0" fontId="22" fillId="0" borderId="0" xfId="3" applyFont="1" applyAlignment="1">
      <alignment horizontal="center" vertical="center" wrapText="1"/>
    </xf>
    <xf numFmtId="0" fontId="22" fillId="0" borderId="17" xfId="3" applyFont="1" applyBorder="1" applyAlignment="1">
      <alignment horizontal="center" vertical="center" wrapText="1"/>
    </xf>
    <xf numFmtId="0" fontId="28" fillId="0" borderId="13" xfId="3" applyFont="1" applyBorder="1" applyAlignment="1">
      <alignment horizontal="center" vertical="center" wrapText="1"/>
    </xf>
    <xf numFmtId="0" fontId="19" fillId="2" borderId="13" xfId="3" applyFont="1" applyFill="1" applyBorder="1" applyAlignment="1">
      <alignment vertical="center" wrapText="1"/>
    </xf>
    <xf numFmtId="0" fontId="10" fillId="2" borderId="17" xfId="3" applyFont="1" applyFill="1" applyBorder="1" applyAlignment="1">
      <alignment horizontal="center" vertical="center"/>
    </xf>
    <xf numFmtId="0" fontId="10" fillId="0" borderId="17" xfId="3" applyFont="1" applyBorder="1" applyAlignment="1">
      <alignment horizontal="center" vertical="center"/>
    </xf>
    <xf numFmtId="0" fontId="28" fillId="0" borderId="17" xfId="3" applyFont="1" applyBorder="1" applyAlignment="1">
      <alignment horizontal="center" vertical="center"/>
    </xf>
    <xf numFmtId="0" fontId="10" fillId="2" borderId="13" xfId="3" applyFont="1" applyFill="1" applyBorder="1" applyAlignment="1">
      <alignment vertical="center"/>
    </xf>
    <xf numFmtId="0" fontId="21" fillId="0" borderId="0" xfId="3" applyFont="1" applyAlignment="1">
      <alignment horizontal="left" vertical="center"/>
    </xf>
    <xf numFmtId="0" fontId="25" fillId="0" borderId="0" xfId="3" applyFont="1" applyAlignment="1">
      <alignment horizontal="left"/>
    </xf>
    <xf numFmtId="0" fontId="20" fillId="0" borderId="0" xfId="3" applyFont="1" applyAlignment="1">
      <alignment horizontal="center"/>
    </xf>
    <xf numFmtId="0" fontId="17" fillId="0" borderId="0" xfId="3" applyFont="1" applyAlignment="1">
      <alignment horizontal="right" vertical="center"/>
    </xf>
    <xf numFmtId="0" fontId="19" fillId="0" borderId="13" xfId="3" applyFont="1" applyBorder="1" applyAlignment="1">
      <alignment horizontal="center" vertical="center"/>
    </xf>
    <xf numFmtId="0" fontId="10" fillId="0" borderId="0" xfId="3" applyFont="1" applyAlignment="1">
      <alignment horizontal="center"/>
    </xf>
    <xf numFmtId="0" fontId="18" fillId="0" borderId="0" xfId="3" applyFont="1" applyAlignment="1">
      <alignment horizontal="left" vertical="top"/>
    </xf>
    <xf numFmtId="0" fontId="29" fillId="0" borderId="0" xfId="3" applyFont="1" applyAlignment="1">
      <alignment horizontal="left" vertical="top"/>
    </xf>
    <xf numFmtId="0" fontId="17" fillId="0" borderId="13" xfId="3" applyFont="1" applyBorder="1" applyAlignment="1">
      <alignment horizontal="center" vertical="center" wrapText="1"/>
    </xf>
    <xf numFmtId="0" fontId="5" fillId="0" borderId="13" xfId="1" applyFont="1" applyBorder="1" applyAlignment="1">
      <alignment horizontal="left" vertical="center" wrapText="1"/>
    </xf>
    <xf numFmtId="0" fontId="5" fillId="0" borderId="13" xfId="1" applyFont="1" applyBorder="1" applyAlignment="1">
      <alignment horizontal="left" vertical="center"/>
    </xf>
    <xf numFmtId="0" fontId="5" fillId="0" borderId="13" xfId="1" applyFont="1" applyBorder="1" applyAlignment="1">
      <alignment horizontal="center" vertical="center" wrapText="1"/>
    </xf>
    <xf numFmtId="0" fontId="5" fillId="0" borderId="13"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9" xfId="1" applyFont="1" applyBorder="1" applyAlignment="1">
      <alignment horizontal="center" vertical="center"/>
    </xf>
    <xf numFmtId="0" fontId="6" fillId="0" borderId="0" xfId="1" applyFont="1" applyAlignment="1">
      <alignment horizontal="center" vertical="center"/>
    </xf>
    <xf numFmtId="0" fontId="5" fillId="0" borderId="13" xfId="1" applyFont="1" applyBorder="1" applyAlignment="1">
      <alignment horizontal="left" vertical="top"/>
    </xf>
    <xf numFmtId="0" fontId="5" fillId="0" borderId="18" xfId="1" applyFont="1" applyBorder="1" applyAlignment="1">
      <alignment horizontal="center" vertical="center"/>
    </xf>
    <xf numFmtId="0" fontId="5" fillId="0" borderId="14" xfId="1" applyFont="1" applyBorder="1" applyAlignment="1">
      <alignment horizontal="left" vertical="center"/>
    </xf>
    <xf numFmtId="0" fontId="5" fillId="0" borderId="15" xfId="1" applyFont="1" applyBorder="1" applyAlignment="1">
      <alignment horizontal="left" vertical="center"/>
    </xf>
    <xf numFmtId="0" fontId="5" fillId="0" borderId="16" xfId="1" applyFont="1" applyBorder="1" applyAlignment="1">
      <alignment horizontal="left" vertical="center"/>
    </xf>
    <xf numFmtId="0" fontId="5" fillId="0" borderId="14" xfId="1" applyFont="1" applyBorder="1" applyAlignment="1">
      <alignment horizontal="center" vertical="center"/>
    </xf>
    <xf numFmtId="0" fontId="5" fillId="0" borderId="15" xfId="1" applyFont="1" applyBorder="1" applyAlignment="1">
      <alignment horizontal="center" vertical="center"/>
    </xf>
    <xf numFmtId="0" fontId="5" fillId="0" borderId="16" xfId="1" applyFont="1" applyBorder="1" applyAlignment="1">
      <alignment horizontal="center" vertical="center"/>
    </xf>
    <xf numFmtId="0" fontId="5" fillId="0" borderId="17" xfId="1" applyFont="1" applyBorder="1" applyAlignment="1">
      <alignment horizontal="left" vertical="center"/>
    </xf>
    <xf numFmtId="176" fontId="5" fillId="0" borderId="13" xfId="1" applyNumberFormat="1" applyFont="1" applyBorder="1" applyAlignment="1">
      <alignment horizontal="left" vertical="center"/>
    </xf>
    <xf numFmtId="177" fontId="5" fillId="0" borderId="13" xfId="1" applyNumberFormat="1" applyFont="1" applyBorder="1" applyAlignment="1">
      <alignment horizontal="left" vertical="center"/>
    </xf>
    <xf numFmtId="0" fontId="5" fillId="0" borderId="13" xfId="1" applyFont="1" applyBorder="1" applyAlignment="1">
      <alignment horizontal="left" vertical="center" indent="2"/>
    </xf>
    <xf numFmtId="0" fontId="10" fillId="0" borderId="13" xfId="1" applyFont="1" applyBorder="1" applyAlignment="1">
      <alignment horizontal="left" vertical="center"/>
    </xf>
    <xf numFmtId="0" fontId="10" fillId="0" borderId="13" xfId="1" applyFont="1" applyBorder="1" applyAlignment="1">
      <alignment horizontal="center" vertical="center"/>
    </xf>
    <xf numFmtId="178" fontId="5" fillId="0" borderId="13" xfId="1" applyNumberFormat="1" applyFont="1" applyBorder="1" applyAlignment="1">
      <alignment horizontal="left" vertical="center"/>
    </xf>
    <xf numFmtId="0" fontId="17" fillId="0" borderId="19" xfId="1" applyFont="1" applyBorder="1" applyAlignment="1">
      <alignment horizontal="right" vertical="center"/>
    </xf>
    <xf numFmtId="0" fontId="19" fillId="0" borderId="14" xfId="1" applyFont="1" applyBorder="1" applyAlignment="1">
      <alignment horizontal="left" vertical="center"/>
    </xf>
    <xf numFmtId="0" fontId="19" fillId="0" borderId="15" xfId="1" applyFont="1" applyBorder="1" applyAlignment="1">
      <alignment horizontal="left" vertical="center"/>
    </xf>
    <xf numFmtId="0" fontId="19" fillId="0" borderId="16" xfId="1" applyFont="1" applyBorder="1" applyAlignment="1">
      <alignment horizontal="left" vertical="center"/>
    </xf>
    <xf numFmtId="0" fontId="19" fillId="0" borderId="13" xfId="1" applyFont="1" applyBorder="1" applyAlignment="1">
      <alignment horizontal="center" vertical="center"/>
    </xf>
    <xf numFmtId="0" fontId="20" fillId="0" borderId="0" xfId="1" applyFont="1" applyAlignment="1">
      <alignment horizontal="center"/>
    </xf>
    <xf numFmtId="0" fontId="10" fillId="0" borderId="13" xfId="1" applyFont="1" applyBorder="1" applyAlignment="1">
      <alignment horizontal="center" vertical="center" wrapText="1"/>
    </xf>
    <xf numFmtId="0" fontId="10" fillId="0" borderId="20" xfId="1" applyFont="1" applyBorder="1" applyAlignment="1">
      <alignment horizontal="center" vertical="center"/>
    </xf>
    <xf numFmtId="0" fontId="10" fillId="0" borderId="17" xfId="1" applyFont="1" applyBorder="1" applyAlignment="1">
      <alignment horizontal="center" vertical="center"/>
    </xf>
    <xf numFmtId="0" fontId="10" fillId="0" borderId="18" xfId="1" applyFont="1" applyBorder="1" applyAlignment="1">
      <alignment horizontal="center" vertical="center"/>
    </xf>
    <xf numFmtId="0" fontId="10" fillId="2" borderId="13" xfId="1" applyFont="1" applyFill="1" applyBorder="1" applyAlignment="1">
      <alignment horizontal="center" vertical="center"/>
    </xf>
    <xf numFmtId="0" fontId="10" fillId="0" borderId="13" xfId="1" applyFont="1" applyBorder="1" applyAlignment="1">
      <alignment horizontal="left" vertical="top" wrapText="1"/>
    </xf>
    <xf numFmtId="0" fontId="19" fillId="0" borderId="17" xfId="1" applyFont="1" applyBorder="1" applyAlignment="1">
      <alignment horizontal="left" wrapText="1"/>
    </xf>
    <xf numFmtId="0" fontId="10" fillId="0" borderId="13" xfId="1" applyFont="1" applyBorder="1" applyAlignment="1">
      <alignment horizontal="left" vertical="center" wrapText="1"/>
    </xf>
    <xf numFmtId="0" fontId="10" fillId="0" borderId="14" xfId="1" applyFont="1" applyBorder="1" applyAlignment="1">
      <alignment horizontal="center" vertical="center"/>
    </xf>
    <xf numFmtId="0" fontId="10" fillId="0" borderId="15" xfId="1" applyFont="1" applyBorder="1" applyAlignment="1">
      <alignment horizontal="center" vertical="center"/>
    </xf>
    <xf numFmtId="0" fontId="10" fillId="0" borderId="16" xfId="1" applyFont="1" applyBorder="1" applyAlignment="1">
      <alignment horizontal="center" vertical="center"/>
    </xf>
    <xf numFmtId="0" fontId="10" fillId="0" borderId="14" xfId="1" applyFont="1" applyBorder="1" applyAlignment="1">
      <alignment horizontal="center" vertical="center" wrapText="1"/>
    </xf>
    <xf numFmtId="0" fontId="10" fillId="0" borderId="15" xfId="1" applyFont="1" applyBorder="1" applyAlignment="1">
      <alignment horizontal="center" vertical="center" wrapText="1"/>
    </xf>
    <xf numFmtId="0" fontId="10" fillId="0" borderId="16" xfId="1" applyFont="1" applyBorder="1" applyAlignment="1">
      <alignment horizontal="center" vertical="center" wrapText="1"/>
    </xf>
    <xf numFmtId="0" fontId="10" fillId="0" borderId="0" xfId="1" applyFont="1" applyAlignment="1">
      <alignment horizontal="center" vertical="top" textRotation="90"/>
    </xf>
    <xf numFmtId="0" fontId="10" fillId="0" borderId="14" xfId="1" applyFont="1" applyBorder="1" applyAlignment="1">
      <alignment horizontal="left" vertical="center"/>
    </xf>
    <xf numFmtId="0" fontId="10" fillId="0" borderId="15" xfId="1" applyFont="1" applyBorder="1" applyAlignment="1">
      <alignment horizontal="left" vertical="center"/>
    </xf>
    <xf numFmtId="0" fontId="10" fillId="0" borderId="16" xfId="1" applyFont="1" applyBorder="1" applyAlignment="1">
      <alignment horizontal="left" vertical="center"/>
    </xf>
    <xf numFmtId="0" fontId="21" fillId="0" borderId="13" xfId="1" applyFont="1" applyBorder="1" applyAlignment="1">
      <alignment horizontal="center" vertical="center"/>
    </xf>
    <xf numFmtId="0" fontId="21" fillId="0" borderId="14" xfId="1" applyFont="1" applyBorder="1" applyAlignment="1">
      <alignment horizontal="center" vertical="center"/>
    </xf>
    <xf numFmtId="0" fontId="21" fillId="0" borderId="15" xfId="1" applyFont="1" applyBorder="1" applyAlignment="1">
      <alignment horizontal="center" vertical="center"/>
    </xf>
    <xf numFmtId="0" fontId="21" fillId="0" borderId="16" xfId="1" applyFont="1" applyBorder="1" applyAlignment="1">
      <alignment horizontal="center" vertical="center"/>
    </xf>
    <xf numFmtId="0" fontId="29" fillId="0" borderId="13" xfId="3" applyFont="1" applyBorder="1" applyAlignment="1">
      <alignment horizontal="center" vertical="center"/>
    </xf>
    <xf numFmtId="0" fontId="10" fillId="0" borderId="14" xfId="3" applyFont="1" applyBorder="1" applyAlignment="1">
      <alignment horizontal="left" vertical="center" wrapText="1"/>
    </xf>
    <xf numFmtId="0" fontId="10" fillId="0" borderId="15" xfId="3" applyFont="1" applyBorder="1" applyAlignment="1">
      <alignment horizontal="left" vertical="center" wrapText="1"/>
    </xf>
    <xf numFmtId="0" fontId="10" fillId="0" borderId="16" xfId="3" applyFont="1" applyBorder="1" applyAlignment="1">
      <alignment horizontal="left" vertical="center" wrapText="1"/>
    </xf>
    <xf numFmtId="0" fontId="19" fillId="0" borderId="14" xfId="3" applyFont="1" applyBorder="1" applyAlignment="1">
      <alignment horizontal="left" vertical="center"/>
    </xf>
    <xf numFmtId="0" fontId="19" fillId="0" borderId="16" xfId="3" applyFont="1" applyBorder="1" applyAlignment="1">
      <alignment horizontal="left" vertical="center"/>
    </xf>
    <xf numFmtId="0" fontId="21" fillId="0" borderId="14" xfId="3" applyFont="1" applyBorder="1" applyAlignment="1">
      <alignment horizontal="center" vertical="center"/>
    </xf>
    <xf numFmtId="0" fontId="21" fillId="0" borderId="15" xfId="3" applyFont="1" applyBorder="1" applyAlignment="1">
      <alignment horizontal="center" vertical="center"/>
    </xf>
    <xf numFmtId="0" fontId="21" fillId="0" borderId="16" xfId="3" applyFont="1" applyBorder="1" applyAlignment="1">
      <alignment horizontal="center" vertical="center"/>
    </xf>
    <xf numFmtId="0" fontId="28" fillId="0" borderId="14" xfId="3" applyFont="1" applyBorder="1" applyAlignment="1">
      <alignment horizontal="center" vertical="center" wrapText="1"/>
    </xf>
    <xf numFmtId="0" fontId="28" fillId="0" borderId="15" xfId="3" applyFont="1" applyBorder="1" applyAlignment="1">
      <alignment horizontal="center" vertical="center" wrapText="1"/>
    </xf>
    <xf numFmtId="0" fontId="28" fillId="0" borderId="16" xfId="3" applyFont="1" applyBorder="1" applyAlignment="1">
      <alignment horizontal="center" vertical="center" wrapText="1"/>
    </xf>
    <xf numFmtId="0" fontId="10" fillId="0" borderId="23" xfId="3" applyFont="1" applyBorder="1" applyAlignment="1">
      <alignment horizontal="center" vertical="center"/>
    </xf>
    <xf numFmtId="0" fontId="10" fillId="0" borderId="24" xfId="3" applyFont="1" applyBorder="1" applyAlignment="1">
      <alignment horizontal="center" vertical="center"/>
    </xf>
    <xf numFmtId="0" fontId="10" fillId="0" borderId="25" xfId="3" applyFont="1" applyBorder="1" applyAlignment="1">
      <alignment horizontal="center" vertical="center"/>
    </xf>
    <xf numFmtId="0" fontId="30" fillId="0" borderId="14" xfId="3" applyFont="1" applyBorder="1" applyAlignment="1">
      <alignment horizontal="center" vertical="center" wrapText="1"/>
    </xf>
    <xf numFmtId="0" fontId="30" fillId="0" borderId="16" xfId="3" applyFont="1" applyBorder="1" applyAlignment="1">
      <alignment horizontal="center" vertical="center" wrapText="1"/>
    </xf>
    <xf numFmtId="0" fontId="17" fillId="0" borderId="14" xfId="3" applyFont="1" applyBorder="1" applyAlignment="1">
      <alignment horizontal="center" vertical="center" wrapText="1"/>
    </xf>
    <xf numFmtId="0" fontId="17" fillId="0" borderId="15" xfId="3" applyFont="1" applyBorder="1" applyAlignment="1">
      <alignment horizontal="center" vertical="center" wrapText="1"/>
    </xf>
    <xf numFmtId="0" fontId="17" fillId="0" borderId="16" xfId="3" applyFont="1" applyBorder="1" applyAlignment="1">
      <alignment horizontal="center" vertical="center" wrapText="1"/>
    </xf>
    <xf numFmtId="0" fontId="28" fillId="0" borderId="14" xfId="3" applyFont="1" applyBorder="1" applyAlignment="1">
      <alignment horizontal="left" vertical="center" wrapText="1"/>
    </xf>
    <xf numFmtId="0" fontId="28" fillId="0" borderId="15" xfId="3" applyFont="1" applyBorder="1" applyAlignment="1">
      <alignment horizontal="left" vertical="center" wrapText="1"/>
    </xf>
    <xf numFmtId="0" fontId="28" fillId="0" borderId="16" xfId="3" applyFont="1" applyBorder="1" applyAlignment="1">
      <alignment horizontal="left" vertical="center" wrapText="1"/>
    </xf>
    <xf numFmtId="0" fontId="10" fillId="0" borderId="14" xfId="3" applyFont="1" applyBorder="1" applyAlignment="1">
      <alignment horizontal="center" vertical="center" wrapText="1"/>
    </xf>
    <xf numFmtId="0" fontId="10" fillId="0" borderId="15" xfId="3" applyFont="1" applyBorder="1" applyAlignment="1">
      <alignment horizontal="center" vertical="center" wrapText="1"/>
    </xf>
    <xf numFmtId="0" fontId="10" fillId="0" borderId="16" xfId="3" applyFont="1" applyBorder="1" applyAlignment="1">
      <alignment horizontal="center" vertical="center" wrapText="1"/>
    </xf>
    <xf numFmtId="0" fontId="29" fillId="0" borderId="14" xfId="3" applyFont="1" applyBorder="1" applyAlignment="1">
      <alignment horizontal="left" vertical="center" wrapText="1"/>
    </xf>
    <xf numFmtId="0" fontId="29" fillId="0" borderId="15" xfId="3" applyFont="1" applyBorder="1" applyAlignment="1">
      <alignment horizontal="left" vertical="center" wrapText="1"/>
    </xf>
    <xf numFmtId="0" fontId="29" fillId="0" borderId="16" xfId="3" applyFont="1" applyBorder="1" applyAlignment="1">
      <alignment horizontal="left" vertical="center" wrapText="1"/>
    </xf>
    <xf numFmtId="0" fontId="10" fillId="0" borderId="14" xfId="3" applyFont="1" applyBorder="1" applyAlignment="1">
      <alignment horizontal="center" vertical="center"/>
    </xf>
    <xf numFmtId="0" fontId="10" fillId="0" borderId="15" xfId="3" applyFont="1" applyBorder="1" applyAlignment="1">
      <alignment horizontal="center" vertical="center"/>
    </xf>
    <xf numFmtId="0" fontId="10" fillId="0" borderId="16" xfId="3" applyFont="1" applyBorder="1" applyAlignment="1">
      <alignment horizontal="center" vertical="center"/>
    </xf>
    <xf numFmtId="0" fontId="10" fillId="0" borderId="14" xfId="3" applyFont="1" applyBorder="1" applyAlignment="1">
      <alignment horizontal="left" vertical="center"/>
    </xf>
    <xf numFmtId="0" fontId="10" fillId="0" borderId="15" xfId="3" applyFont="1" applyBorder="1" applyAlignment="1">
      <alignment horizontal="left" vertical="center"/>
    </xf>
    <xf numFmtId="0" fontId="10" fillId="0" borderId="16" xfId="3" applyFont="1" applyBorder="1" applyAlignment="1">
      <alignment horizontal="left" vertical="center"/>
    </xf>
    <xf numFmtId="0" fontId="31" fillId="0" borderId="0" xfId="3" applyFont="1" applyAlignment="1">
      <alignment horizontal="left"/>
    </xf>
    <xf numFmtId="0" fontId="28" fillId="0" borderId="14" xfId="3" applyFont="1" applyBorder="1" applyAlignment="1">
      <alignment horizontal="left" vertical="center"/>
    </xf>
    <xf numFmtId="0" fontId="28" fillId="0" borderId="15" xfId="3" applyFont="1" applyBorder="1" applyAlignment="1">
      <alignment horizontal="left" vertical="center"/>
    </xf>
    <xf numFmtId="0" fontId="28" fillId="0" borderId="16" xfId="3" applyFont="1" applyBorder="1" applyAlignment="1">
      <alignment horizontal="left" vertical="center"/>
    </xf>
    <xf numFmtId="0" fontId="19" fillId="0" borderId="14" xfId="3" applyFont="1" applyBorder="1" applyAlignment="1">
      <alignment horizontal="left" vertical="center" wrapText="1"/>
    </xf>
    <xf numFmtId="0" fontId="19" fillId="0" borderId="16" xfId="3" applyFont="1" applyBorder="1" applyAlignment="1">
      <alignment horizontal="left" vertical="center" wrapText="1"/>
    </xf>
    <xf numFmtId="0" fontId="28" fillId="0" borderId="13" xfId="3" applyFont="1" applyBorder="1" applyAlignment="1">
      <alignment horizontal="center" vertical="center"/>
    </xf>
    <xf numFmtId="0" fontId="32" fillId="0" borderId="0" xfId="3" applyFont="1" applyAlignment="1">
      <alignment horizontal="center"/>
    </xf>
    <xf numFmtId="0" fontId="17" fillId="0" borderId="19" xfId="3" applyFont="1" applyBorder="1" applyAlignment="1">
      <alignment horizontal="right" vertical="center"/>
    </xf>
    <xf numFmtId="0" fontId="19" fillId="0" borderId="15" xfId="3" applyFont="1" applyBorder="1" applyAlignment="1">
      <alignment horizontal="left" vertical="center"/>
    </xf>
    <xf numFmtId="0" fontId="19" fillId="0" borderId="17" xfId="3" applyFont="1" applyBorder="1" applyAlignment="1">
      <alignment horizontal="center" vertical="center"/>
    </xf>
    <xf numFmtId="0" fontId="19" fillId="0" borderId="30" xfId="3" applyFont="1" applyBorder="1" applyAlignment="1">
      <alignment horizontal="center" vertical="center"/>
    </xf>
    <xf numFmtId="0" fontId="19" fillId="0" borderId="18" xfId="3" applyFont="1" applyBorder="1" applyAlignment="1">
      <alignment horizontal="center" vertical="center"/>
    </xf>
    <xf numFmtId="0" fontId="30" fillId="0" borderId="14" xfId="3" applyFont="1" applyBorder="1" applyAlignment="1">
      <alignment horizontal="left" vertical="center"/>
    </xf>
    <xf numFmtId="0" fontId="30" fillId="0" borderId="15" xfId="3" applyFont="1" applyBorder="1" applyAlignment="1">
      <alignment horizontal="left" vertical="center"/>
    </xf>
    <xf numFmtId="0" fontId="30" fillId="0" borderId="16" xfId="3" applyFont="1" applyBorder="1" applyAlignment="1">
      <alignment horizontal="left" vertical="center"/>
    </xf>
    <xf numFmtId="0" fontId="10" fillId="2" borderId="14" xfId="1" applyFont="1" applyFill="1" applyBorder="1" applyAlignment="1">
      <alignment horizontal="center" vertical="center"/>
    </xf>
    <xf numFmtId="0" fontId="10" fillId="2" borderId="15" xfId="1" applyFont="1" applyFill="1" applyBorder="1" applyAlignment="1">
      <alignment horizontal="center" vertical="center"/>
    </xf>
    <xf numFmtId="0" fontId="10" fillId="2" borderId="16" xfId="1" applyFont="1" applyFill="1" applyBorder="1" applyAlignment="1">
      <alignment horizontal="center" vertical="center"/>
    </xf>
    <xf numFmtId="0" fontId="20" fillId="0" borderId="0" xfId="1" applyFont="1" applyAlignment="1">
      <alignment horizontal="center" vertical="center" wrapText="1"/>
    </xf>
    <xf numFmtId="0" fontId="10" fillId="4" borderId="26" xfId="1" applyFont="1" applyFill="1" applyBorder="1" applyAlignment="1">
      <alignment horizontal="center" vertical="center"/>
    </xf>
    <xf numFmtId="0" fontId="10" fillId="4" borderId="27" xfId="1" applyFont="1" applyFill="1" applyBorder="1" applyAlignment="1">
      <alignment horizontal="center" vertical="center"/>
    </xf>
    <xf numFmtId="0" fontId="10" fillId="4" borderId="28" xfId="1" applyFont="1" applyFill="1" applyBorder="1" applyAlignment="1">
      <alignment horizontal="center" vertical="center"/>
    </xf>
    <xf numFmtId="0" fontId="10" fillId="0" borderId="30" xfId="1" applyFont="1" applyBorder="1" applyAlignment="1">
      <alignment horizontal="center" vertical="center" wrapText="1"/>
    </xf>
    <xf numFmtId="0" fontId="10" fillId="0" borderId="18" xfId="1" applyFont="1" applyBorder="1" applyAlignment="1">
      <alignment horizontal="center" vertical="center" wrapText="1"/>
    </xf>
    <xf numFmtId="0" fontId="10" fillId="2" borderId="14" xfId="1" applyFont="1" applyFill="1" applyBorder="1" applyAlignment="1">
      <alignment horizontal="center" vertical="center" wrapText="1"/>
    </xf>
    <xf numFmtId="0" fontId="10" fillId="2" borderId="15" xfId="1" applyFont="1" applyFill="1" applyBorder="1" applyAlignment="1">
      <alignment horizontal="center" vertical="center" wrapText="1"/>
    </xf>
    <xf numFmtId="0" fontId="10" fillId="2" borderId="16" xfId="1" applyFont="1" applyFill="1" applyBorder="1" applyAlignment="1">
      <alignment horizontal="center" vertical="center" wrapText="1"/>
    </xf>
    <xf numFmtId="0" fontId="10" fillId="4" borderId="14" xfId="1" applyFont="1" applyFill="1" applyBorder="1" applyAlignment="1">
      <alignment horizontal="center" vertical="center" wrapText="1"/>
    </xf>
    <xf numFmtId="0" fontId="10" fillId="4" borderId="16" xfId="1" applyFont="1" applyFill="1" applyBorder="1" applyAlignment="1">
      <alignment horizontal="center" vertical="center" wrapText="1"/>
    </xf>
    <xf numFmtId="0" fontId="10" fillId="0" borderId="17" xfId="1" applyFont="1" applyBorder="1" applyAlignment="1">
      <alignment horizontal="center" vertical="center" wrapText="1"/>
    </xf>
    <xf numFmtId="0" fontId="10" fillId="0" borderId="17" xfId="1" applyFont="1" applyBorder="1" applyAlignment="1">
      <alignment horizontal="left" vertical="center"/>
    </xf>
    <xf numFmtId="0" fontId="10" fillId="0" borderId="30" xfId="1" applyFont="1" applyBorder="1" applyAlignment="1">
      <alignment horizontal="left" vertical="center"/>
    </xf>
    <xf numFmtId="0" fontId="10" fillId="0" borderId="18" xfId="1" applyFont="1" applyBorder="1" applyAlignment="1">
      <alignment horizontal="left" vertical="center"/>
    </xf>
    <xf numFmtId="0" fontId="10" fillId="0" borderId="30" xfId="1" applyFont="1" applyBorder="1" applyAlignment="1">
      <alignment horizontal="center" vertical="center"/>
    </xf>
    <xf numFmtId="0" fontId="10" fillId="0" borderId="17" xfId="1" applyFont="1" applyBorder="1" applyAlignment="1">
      <alignment horizontal="left" vertical="center" wrapText="1"/>
    </xf>
    <xf numFmtId="0" fontId="10" fillId="0" borderId="18" xfId="1" applyFont="1" applyBorder="1" applyAlignment="1">
      <alignment horizontal="left" vertical="center" wrapText="1"/>
    </xf>
    <xf numFmtId="0" fontId="10" fillId="4" borderId="14" xfId="1" applyFont="1" applyFill="1" applyBorder="1" applyAlignment="1">
      <alignment horizontal="center" vertical="center"/>
    </xf>
    <xf numFmtId="0" fontId="10" fillId="4" borderId="15" xfId="1" applyFont="1" applyFill="1" applyBorder="1" applyAlignment="1">
      <alignment horizontal="center" vertical="center"/>
    </xf>
    <xf numFmtId="0" fontId="10" fillId="4" borderId="16" xfId="1" applyFont="1" applyFill="1" applyBorder="1" applyAlignment="1">
      <alignment horizontal="center" vertical="center"/>
    </xf>
    <xf numFmtId="0" fontId="10" fillId="0" borderId="17" xfId="1" applyFont="1" applyBorder="1" applyAlignment="1">
      <alignment vertical="center" wrapText="1"/>
    </xf>
    <xf numFmtId="0" fontId="10" fillId="0" borderId="30" xfId="1" applyFont="1" applyBorder="1" applyAlignment="1">
      <alignment vertical="center" wrapText="1"/>
    </xf>
    <xf numFmtId="0" fontId="10" fillId="0" borderId="18" xfId="1" applyFont="1" applyBorder="1" applyAlignment="1">
      <alignment vertical="center" wrapText="1"/>
    </xf>
    <xf numFmtId="0" fontId="10" fillId="4" borderId="13" xfId="1" applyFont="1" applyFill="1" applyBorder="1" applyAlignment="1">
      <alignment horizontal="center" vertical="center" wrapText="1"/>
    </xf>
    <xf numFmtId="0" fontId="10" fillId="0" borderId="13" xfId="1" applyFont="1" applyBorder="1" applyAlignment="1">
      <alignment vertical="center" wrapText="1"/>
    </xf>
    <xf numFmtId="14" fontId="10" fillId="2" borderId="14" xfId="1" applyNumberFormat="1" applyFont="1" applyFill="1" applyBorder="1" applyAlignment="1">
      <alignment horizontal="center" vertical="center"/>
    </xf>
    <xf numFmtId="14" fontId="10" fillId="2" borderId="15" xfId="1" applyNumberFormat="1" applyFont="1" applyFill="1" applyBorder="1" applyAlignment="1">
      <alignment horizontal="center" vertical="center"/>
    </xf>
    <xf numFmtId="14" fontId="10" fillId="2" borderId="16" xfId="1" applyNumberFormat="1" applyFont="1" applyFill="1" applyBorder="1" applyAlignment="1">
      <alignment horizontal="center" vertical="center"/>
    </xf>
    <xf numFmtId="0" fontId="10" fillId="0" borderId="34" xfId="1" applyFont="1" applyBorder="1" applyAlignment="1">
      <alignment horizontal="center" vertical="center"/>
    </xf>
    <xf numFmtId="0" fontId="10" fillId="0" borderId="0" xfId="1" applyFont="1" applyAlignment="1">
      <alignment horizontal="center" vertical="center"/>
    </xf>
  </cellXfs>
  <cellStyles count="4">
    <cellStyle name="桁区切り 2" xfId="2" xr:uid="{00000000-0005-0000-0000-000000000000}"/>
    <cellStyle name="標準" xfId="0" builtinId="0"/>
    <cellStyle name="標準 2" xfId="1" xr:uid="{00000000-0005-0000-0000-000002000000}"/>
    <cellStyle name="標準 3" xfId="3" xr:uid="{EF376CB3-AFE1-470B-9D11-9EEDF73FAC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57150</xdr:colOff>
      <xdr:row>38</xdr:row>
      <xdr:rowOff>123825</xdr:rowOff>
    </xdr:from>
    <xdr:to>
      <xdr:col>6</xdr:col>
      <xdr:colOff>847725</xdr:colOff>
      <xdr:row>38</xdr:row>
      <xdr:rowOff>125413</xdr:rowOff>
    </xdr:to>
    <xdr:cxnSp macro="">
      <xdr:nvCxnSpPr>
        <xdr:cNvPr id="2" name="直線矢印コネクタ 1">
          <a:extLst>
            <a:ext uri="{FF2B5EF4-FFF2-40B4-BE49-F238E27FC236}">
              <a16:creationId xmlns:a16="http://schemas.microsoft.com/office/drawing/2014/main" id="{00000000-0008-0000-0100-000002000000}"/>
            </a:ext>
          </a:extLst>
        </xdr:cNvPr>
        <xdr:cNvCxnSpPr/>
      </xdr:nvCxnSpPr>
      <xdr:spPr>
        <a:xfrm>
          <a:off x="1971675" y="11763375"/>
          <a:ext cx="1333500" cy="1588"/>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5</xdr:col>
      <xdr:colOff>9525</xdr:colOff>
      <xdr:row>38</xdr:row>
      <xdr:rowOff>161925</xdr:rowOff>
    </xdr:from>
    <xdr:ext cx="762000" cy="275717"/>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228850" y="11801475"/>
          <a:ext cx="762000" cy="275717"/>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kumimoji="1" lang="en-US" altLang="ja-JP" sz="1100" b="1"/>
            <a:t>52</a:t>
          </a:r>
          <a:r>
            <a:rPr kumimoji="1" lang="ja-JP" altLang="en-US" sz="1100" b="1"/>
            <a:t>週以上</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26"/>
  <sheetViews>
    <sheetView view="pageBreakPreview" topLeftCell="A49" zoomScale="115" zoomScaleNormal="115" zoomScaleSheetLayoutView="115" workbookViewId="0">
      <selection activeCell="F1" sqref="F1:H1"/>
    </sheetView>
  </sheetViews>
  <sheetFormatPr defaultRowHeight="15.75"/>
  <cols>
    <col min="1" max="1" width="19.625" style="2" customWidth="1"/>
    <col min="2" max="2" width="25.375" style="2" bestFit="1" customWidth="1"/>
    <col min="3" max="3" width="9" style="2" bestFit="1" customWidth="1"/>
    <col min="4" max="4" width="8.125" style="2" customWidth="1"/>
    <col min="5" max="5" width="9.625" style="2" customWidth="1"/>
    <col min="6" max="6" width="9" style="2" bestFit="1" customWidth="1"/>
    <col min="7" max="7" width="8" style="2" customWidth="1"/>
    <col min="8" max="8" width="22" style="2" customWidth="1"/>
    <col min="9" max="9" width="8.75" style="2" customWidth="1"/>
    <col min="10" max="256" width="9" style="2"/>
    <col min="257" max="257" width="19.625" style="2" customWidth="1"/>
    <col min="258" max="258" width="25.375" style="2" bestFit="1" customWidth="1"/>
    <col min="259" max="259" width="9" style="2" bestFit="1" customWidth="1"/>
    <col min="260" max="260" width="8.125" style="2" customWidth="1"/>
    <col min="261" max="261" width="9.625" style="2" customWidth="1"/>
    <col min="262" max="262" width="9" style="2" bestFit="1" customWidth="1"/>
    <col min="263" max="263" width="8" style="2" customWidth="1"/>
    <col min="264" max="264" width="22" style="2" customWidth="1"/>
    <col min="265" max="265" width="8.75" style="2" customWidth="1"/>
    <col min="266" max="512" width="9" style="2"/>
    <col min="513" max="513" width="19.625" style="2" customWidth="1"/>
    <col min="514" max="514" width="25.375" style="2" bestFit="1" customWidth="1"/>
    <col min="515" max="515" width="9" style="2" bestFit="1" customWidth="1"/>
    <col min="516" max="516" width="8.125" style="2" customWidth="1"/>
    <col min="517" max="517" width="9.625" style="2" customWidth="1"/>
    <col min="518" max="518" width="9" style="2" bestFit="1" customWidth="1"/>
    <col min="519" max="519" width="8" style="2" customWidth="1"/>
    <col min="520" max="520" width="22" style="2" customWidth="1"/>
    <col min="521" max="521" width="8.75" style="2" customWidth="1"/>
    <col min="522" max="768" width="9" style="2"/>
    <col min="769" max="769" width="19.625" style="2" customWidth="1"/>
    <col min="770" max="770" width="25.375" style="2" bestFit="1" customWidth="1"/>
    <col min="771" max="771" width="9" style="2" bestFit="1" customWidth="1"/>
    <col min="772" max="772" width="8.125" style="2" customWidth="1"/>
    <col min="773" max="773" width="9.625" style="2" customWidth="1"/>
    <col min="774" max="774" width="9" style="2" bestFit="1" customWidth="1"/>
    <col min="775" max="775" width="8" style="2" customWidth="1"/>
    <col min="776" max="776" width="22" style="2" customWidth="1"/>
    <col min="777" max="777" width="8.75" style="2" customWidth="1"/>
    <col min="778" max="1024" width="9" style="2"/>
    <col min="1025" max="1025" width="19.625" style="2" customWidth="1"/>
    <col min="1026" max="1026" width="25.375" style="2" bestFit="1" customWidth="1"/>
    <col min="1027" max="1027" width="9" style="2" bestFit="1" customWidth="1"/>
    <col min="1028" max="1028" width="8.125" style="2" customWidth="1"/>
    <col min="1029" max="1029" width="9.625" style="2" customWidth="1"/>
    <col min="1030" max="1030" width="9" style="2" bestFit="1" customWidth="1"/>
    <col min="1031" max="1031" width="8" style="2" customWidth="1"/>
    <col min="1032" max="1032" width="22" style="2" customWidth="1"/>
    <col min="1033" max="1033" width="8.75" style="2" customWidth="1"/>
    <col min="1034" max="1280" width="9" style="2"/>
    <col min="1281" max="1281" width="19.625" style="2" customWidth="1"/>
    <col min="1282" max="1282" width="25.375" style="2" bestFit="1" customWidth="1"/>
    <col min="1283" max="1283" width="9" style="2" bestFit="1" customWidth="1"/>
    <col min="1284" max="1284" width="8.125" style="2" customWidth="1"/>
    <col min="1285" max="1285" width="9.625" style="2" customWidth="1"/>
    <col min="1286" max="1286" width="9" style="2" bestFit="1" customWidth="1"/>
    <col min="1287" max="1287" width="8" style="2" customWidth="1"/>
    <col min="1288" max="1288" width="22" style="2" customWidth="1"/>
    <col min="1289" max="1289" width="8.75" style="2" customWidth="1"/>
    <col min="1290" max="1536" width="9" style="2"/>
    <col min="1537" max="1537" width="19.625" style="2" customWidth="1"/>
    <col min="1538" max="1538" width="25.375" style="2" bestFit="1" customWidth="1"/>
    <col min="1539" max="1539" width="9" style="2" bestFit="1" customWidth="1"/>
    <col min="1540" max="1540" width="8.125" style="2" customWidth="1"/>
    <col min="1541" max="1541" width="9.625" style="2" customWidth="1"/>
    <col min="1542" max="1542" width="9" style="2" bestFit="1" customWidth="1"/>
    <col min="1543" max="1543" width="8" style="2" customWidth="1"/>
    <col min="1544" max="1544" width="22" style="2" customWidth="1"/>
    <col min="1545" max="1545" width="8.75" style="2" customWidth="1"/>
    <col min="1546" max="1792" width="9" style="2"/>
    <col min="1793" max="1793" width="19.625" style="2" customWidth="1"/>
    <col min="1794" max="1794" width="25.375" style="2" bestFit="1" customWidth="1"/>
    <col min="1795" max="1795" width="9" style="2" bestFit="1" customWidth="1"/>
    <col min="1796" max="1796" width="8.125" style="2" customWidth="1"/>
    <col min="1797" max="1797" width="9.625" style="2" customWidth="1"/>
    <col min="1798" max="1798" width="9" style="2" bestFit="1" customWidth="1"/>
    <col min="1799" max="1799" width="8" style="2" customWidth="1"/>
    <col min="1800" max="1800" width="22" style="2" customWidth="1"/>
    <col min="1801" max="1801" width="8.75" style="2" customWidth="1"/>
    <col min="1802" max="2048" width="9" style="2"/>
    <col min="2049" max="2049" width="19.625" style="2" customWidth="1"/>
    <col min="2050" max="2050" width="25.375" style="2" bestFit="1" customWidth="1"/>
    <col min="2051" max="2051" width="9" style="2" bestFit="1" customWidth="1"/>
    <col min="2052" max="2052" width="8.125" style="2" customWidth="1"/>
    <col min="2053" max="2053" width="9.625" style="2" customWidth="1"/>
    <col min="2054" max="2054" width="9" style="2" bestFit="1" customWidth="1"/>
    <col min="2055" max="2055" width="8" style="2" customWidth="1"/>
    <col min="2056" max="2056" width="22" style="2" customWidth="1"/>
    <col min="2057" max="2057" width="8.75" style="2" customWidth="1"/>
    <col min="2058" max="2304" width="9" style="2"/>
    <col min="2305" max="2305" width="19.625" style="2" customWidth="1"/>
    <col min="2306" max="2306" width="25.375" style="2" bestFit="1" customWidth="1"/>
    <col min="2307" max="2307" width="9" style="2" bestFit="1" customWidth="1"/>
    <col min="2308" max="2308" width="8.125" style="2" customWidth="1"/>
    <col min="2309" max="2309" width="9.625" style="2" customWidth="1"/>
    <col min="2310" max="2310" width="9" style="2" bestFit="1" customWidth="1"/>
    <col min="2311" max="2311" width="8" style="2" customWidth="1"/>
    <col min="2312" max="2312" width="22" style="2" customWidth="1"/>
    <col min="2313" max="2313" width="8.75" style="2" customWidth="1"/>
    <col min="2314" max="2560" width="9" style="2"/>
    <col min="2561" max="2561" width="19.625" style="2" customWidth="1"/>
    <col min="2562" max="2562" width="25.375" style="2" bestFit="1" customWidth="1"/>
    <col min="2563" max="2563" width="9" style="2" bestFit="1" customWidth="1"/>
    <col min="2564" max="2564" width="8.125" style="2" customWidth="1"/>
    <col min="2565" max="2565" width="9.625" style="2" customWidth="1"/>
    <col min="2566" max="2566" width="9" style="2" bestFit="1" customWidth="1"/>
    <col min="2567" max="2567" width="8" style="2" customWidth="1"/>
    <col min="2568" max="2568" width="22" style="2" customWidth="1"/>
    <col min="2569" max="2569" width="8.75" style="2" customWidth="1"/>
    <col min="2570" max="2816" width="9" style="2"/>
    <col min="2817" max="2817" width="19.625" style="2" customWidth="1"/>
    <col min="2818" max="2818" width="25.375" style="2" bestFit="1" customWidth="1"/>
    <col min="2819" max="2819" width="9" style="2" bestFit="1" customWidth="1"/>
    <col min="2820" max="2820" width="8.125" style="2" customWidth="1"/>
    <col min="2821" max="2821" width="9.625" style="2" customWidth="1"/>
    <col min="2822" max="2822" width="9" style="2" bestFit="1" customWidth="1"/>
    <col min="2823" max="2823" width="8" style="2" customWidth="1"/>
    <col min="2824" max="2824" width="22" style="2" customWidth="1"/>
    <col min="2825" max="2825" width="8.75" style="2" customWidth="1"/>
    <col min="2826" max="3072" width="9" style="2"/>
    <col min="3073" max="3073" width="19.625" style="2" customWidth="1"/>
    <col min="3074" max="3074" width="25.375" style="2" bestFit="1" customWidth="1"/>
    <col min="3075" max="3075" width="9" style="2" bestFit="1" customWidth="1"/>
    <col min="3076" max="3076" width="8.125" style="2" customWidth="1"/>
    <col min="3077" max="3077" width="9.625" style="2" customWidth="1"/>
    <col min="3078" max="3078" width="9" style="2" bestFit="1" customWidth="1"/>
    <col min="3079" max="3079" width="8" style="2" customWidth="1"/>
    <col min="3080" max="3080" width="22" style="2" customWidth="1"/>
    <col min="3081" max="3081" width="8.75" style="2" customWidth="1"/>
    <col min="3082" max="3328" width="9" style="2"/>
    <col min="3329" max="3329" width="19.625" style="2" customWidth="1"/>
    <col min="3330" max="3330" width="25.375" style="2" bestFit="1" customWidth="1"/>
    <col min="3331" max="3331" width="9" style="2" bestFit="1" customWidth="1"/>
    <col min="3332" max="3332" width="8.125" style="2" customWidth="1"/>
    <col min="3333" max="3333" width="9.625" style="2" customWidth="1"/>
    <col min="3334" max="3334" width="9" style="2" bestFit="1" customWidth="1"/>
    <col min="3335" max="3335" width="8" style="2" customWidth="1"/>
    <col min="3336" max="3336" width="22" style="2" customWidth="1"/>
    <col min="3337" max="3337" width="8.75" style="2" customWidth="1"/>
    <col min="3338" max="3584" width="9" style="2"/>
    <col min="3585" max="3585" width="19.625" style="2" customWidth="1"/>
    <col min="3586" max="3586" width="25.375" style="2" bestFit="1" customWidth="1"/>
    <col min="3587" max="3587" width="9" style="2" bestFit="1" customWidth="1"/>
    <col min="3588" max="3588" width="8.125" style="2" customWidth="1"/>
    <col min="3589" max="3589" width="9.625" style="2" customWidth="1"/>
    <col min="3590" max="3590" width="9" style="2" bestFit="1" customWidth="1"/>
    <col min="3591" max="3591" width="8" style="2" customWidth="1"/>
    <col min="3592" max="3592" width="22" style="2" customWidth="1"/>
    <col min="3593" max="3593" width="8.75" style="2" customWidth="1"/>
    <col min="3594" max="3840" width="9" style="2"/>
    <col min="3841" max="3841" width="19.625" style="2" customWidth="1"/>
    <col min="3842" max="3842" width="25.375" style="2" bestFit="1" customWidth="1"/>
    <col min="3843" max="3843" width="9" style="2" bestFit="1" customWidth="1"/>
    <col min="3844" max="3844" width="8.125" style="2" customWidth="1"/>
    <col min="3845" max="3845" width="9.625" style="2" customWidth="1"/>
    <col min="3846" max="3846" width="9" style="2" bestFit="1" customWidth="1"/>
    <col min="3847" max="3847" width="8" style="2" customWidth="1"/>
    <col min="3848" max="3848" width="22" style="2" customWidth="1"/>
    <col min="3849" max="3849" width="8.75" style="2" customWidth="1"/>
    <col min="3850" max="4096" width="9" style="2"/>
    <col min="4097" max="4097" width="19.625" style="2" customWidth="1"/>
    <col min="4098" max="4098" width="25.375" style="2" bestFit="1" customWidth="1"/>
    <col min="4099" max="4099" width="9" style="2" bestFit="1" customWidth="1"/>
    <col min="4100" max="4100" width="8.125" style="2" customWidth="1"/>
    <col min="4101" max="4101" width="9.625" style="2" customWidth="1"/>
    <col min="4102" max="4102" width="9" style="2" bestFit="1" customWidth="1"/>
    <col min="4103" max="4103" width="8" style="2" customWidth="1"/>
    <col min="4104" max="4104" width="22" style="2" customWidth="1"/>
    <col min="4105" max="4105" width="8.75" style="2" customWidth="1"/>
    <col min="4106" max="4352" width="9" style="2"/>
    <col min="4353" max="4353" width="19.625" style="2" customWidth="1"/>
    <col min="4354" max="4354" width="25.375" style="2" bestFit="1" customWidth="1"/>
    <col min="4355" max="4355" width="9" style="2" bestFit="1" customWidth="1"/>
    <col min="4356" max="4356" width="8.125" style="2" customWidth="1"/>
    <col min="4357" max="4357" width="9.625" style="2" customWidth="1"/>
    <col min="4358" max="4358" width="9" style="2" bestFit="1" customWidth="1"/>
    <col min="4359" max="4359" width="8" style="2" customWidth="1"/>
    <col min="4360" max="4360" width="22" style="2" customWidth="1"/>
    <col min="4361" max="4361" width="8.75" style="2" customWidth="1"/>
    <col min="4362" max="4608" width="9" style="2"/>
    <col min="4609" max="4609" width="19.625" style="2" customWidth="1"/>
    <col min="4610" max="4610" width="25.375" style="2" bestFit="1" customWidth="1"/>
    <col min="4611" max="4611" width="9" style="2" bestFit="1" customWidth="1"/>
    <col min="4612" max="4612" width="8.125" style="2" customWidth="1"/>
    <col min="4613" max="4613" width="9.625" style="2" customWidth="1"/>
    <col min="4614" max="4614" width="9" style="2" bestFit="1" customWidth="1"/>
    <col min="4615" max="4615" width="8" style="2" customWidth="1"/>
    <col min="4616" max="4616" width="22" style="2" customWidth="1"/>
    <col min="4617" max="4617" width="8.75" style="2" customWidth="1"/>
    <col min="4618" max="4864" width="9" style="2"/>
    <col min="4865" max="4865" width="19.625" style="2" customWidth="1"/>
    <col min="4866" max="4866" width="25.375" style="2" bestFit="1" customWidth="1"/>
    <col min="4867" max="4867" width="9" style="2" bestFit="1" customWidth="1"/>
    <col min="4868" max="4868" width="8.125" style="2" customWidth="1"/>
    <col min="4869" max="4869" width="9.625" style="2" customWidth="1"/>
    <col min="4870" max="4870" width="9" style="2" bestFit="1" customWidth="1"/>
    <col min="4871" max="4871" width="8" style="2" customWidth="1"/>
    <col min="4872" max="4872" width="22" style="2" customWidth="1"/>
    <col min="4873" max="4873" width="8.75" style="2" customWidth="1"/>
    <col min="4874" max="5120" width="9" style="2"/>
    <col min="5121" max="5121" width="19.625" style="2" customWidth="1"/>
    <col min="5122" max="5122" width="25.375" style="2" bestFit="1" customWidth="1"/>
    <col min="5123" max="5123" width="9" style="2" bestFit="1" customWidth="1"/>
    <col min="5124" max="5124" width="8.125" style="2" customWidth="1"/>
    <col min="5125" max="5125" width="9.625" style="2" customWidth="1"/>
    <col min="5126" max="5126" width="9" style="2" bestFit="1" customWidth="1"/>
    <col min="5127" max="5127" width="8" style="2" customWidth="1"/>
    <col min="5128" max="5128" width="22" style="2" customWidth="1"/>
    <col min="5129" max="5129" width="8.75" style="2" customWidth="1"/>
    <col min="5130" max="5376" width="9" style="2"/>
    <col min="5377" max="5377" width="19.625" style="2" customWidth="1"/>
    <col min="5378" max="5378" width="25.375" style="2" bestFit="1" customWidth="1"/>
    <col min="5379" max="5379" width="9" style="2" bestFit="1" customWidth="1"/>
    <col min="5380" max="5380" width="8.125" style="2" customWidth="1"/>
    <col min="5381" max="5381" width="9.625" style="2" customWidth="1"/>
    <col min="5382" max="5382" width="9" style="2" bestFit="1" customWidth="1"/>
    <col min="5383" max="5383" width="8" style="2" customWidth="1"/>
    <col min="5384" max="5384" width="22" style="2" customWidth="1"/>
    <col min="5385" max="5385" width="8.75" style="2" customWidth="1"/>
    <col min="5386" max="5632" width="9" style="2"/>
    <col min="5633" max="5633" width="19.625" style="2" customWidth="1"/>
    <col min="5634" max="5634" width="25.375" style="2" bestFit="1" customWidth="1"/>
    <col min="5635" max="5635" width="9" style="2" bestFit="1" customWidth="1"/>
    <col min="5636" max="5636" width="8.125" style="2" customWidth="1"/>
    <col min="5637" max="5637" width="9.625" style="2" customWidth="1"/>
    <col min="5638" max="5638" width="9" style="2" bestFit="1" customWidth="1"/>
    <col min="5639" max="5639" width="8" style="2" customWidth="1"/>
    <col min="5640" max="5640" width="22" style="2" customWidth="1"/>
    <col min="5641" max="5641" width="8.75" style="2" customWidth="1"/>
    <col min="5642" max="5888" width="9" style="2"/>
    <col min="5889" max="5889" width="19.625" style="2" customWidth="1"/>
    <col min="5890" max="5890" width="25.375" style="2" bestFit="1" customWidth="1"/>
    <col min="5891" max="5891" width="9" style="2" bestFit="1" customWidth="1"/>
    <col min="5892" max="5892" width="8.125" style="2" customWidth="1"/>
    <col min="5893" max="5893" width="9.625" style="2" customWidth="1"/>
    <col min="5894" max="5894" width="9" style="2" bestFit="1" customWidth="1"/>
    <col min="5895" max="5895" width="8" style="2" customWidth="1"/>
    <col min="5896" max="5896" width="22" style="2" customWidth="1"/>
    <col min="5897" max="5897" width="8.75" style="2" customWidth="1"/>
    <col min="5898" max="6144" width="9" style="2"/>
    <col min="6145" max="6145" width="19.625" style="2" customWidth="1"/>
    <col min="6146" max="6146" width="25.375" style="2" bestFit="1" customWidth="1"/>
    <col min="6147" max="6147" width="9" style="2" bestFit="1" customWidth="1"/>
    <col min="6148" max="6148" width="8.125" style="2" customWidth="1"/>
    <col min="6149" max="6149" width="9.625" style="2" customWidth="1"/>
    <col min="6150" max="6150" width="9" style="2" bestFit="1" customWidth="1"/>
    <col min="6151" max="6151" width="8" style="2" customWidth="1"/>
    <col min="6152" max="6152" width="22" style="2" customWidth="1"/>
    <col min="6153" max="6153" width="8.75" style="2" customWidth="1"/>
    <col min="6154" max="6400" width="9" style="2"/>
    <col min="6401" max="6401" width="19.625" style="2" customWidth="1"/>
    <col min="6402" max="6402" width="25.375" style="2" bestFit="1" customWidth="1"/>
    <col min="6403" max="6403" width="9" style="2" bestFit="1" customWidth="1"/>
    <col min="6404" max="6404" width="8.125" style="2" customWidth="1"/>
    <col min="6405" max="6405" width="9.625" style="2" customWidth="1"/>
    <col min="6406" max="6406" width="9" style="2" bestFit="1" customWidth="1"/>
    <col min="6407" max="6407" width="8" style="2" customWidth="1"/>
    <col min="6408" max="6408" width="22" style="2" customWidth="1"/>
    <col min="6409" max="6409" width="8.75" style="2" customWidth="1"/>
    <col min="6410" max="6656" width="9" style="2"/>
    <col min="6657" max="6657" width="19.625" style="2" customWidth="1"/>
    <col min="6658" max="6658" width="25.375" style="2" bestFit="1" customWidth="1"/>
    <col min="6659" max="6659" width="9" style="2" bestFit="1" customWidth="1"/>
    <col min="6660" max="6660" width="8.125" style="2" customWidth="1"/>
    <col min="6661" max="6661" width="9.625" style="2" customWidth="1"/>
    <col min="6662" max="6662" width="9" style="2" bestFit="1" customWidth="1"/>
    <col min="6663" max="6663" width="8" style="2" customWidth="1"/>
    <col min="6664" max="6664" width="22" style="2" customWidth="1"/>
    <col min="6665" max="6665" width="8.75" style="2" customWidth="1"/>
    <col min="6666" max="6912" width="9" style="2"/>
    <col min="6913" max="6913" width="19.625" style="2" customWidth="1"/>
    <col min="6914" max="6914" width="25.375" style="2" bestFit="1" customWidth="1"/>
    <col min="6915" max="6915" width="9" style="2" bestFit="1" customWidth="1"/>
    <col min="6916" max="6916" width="8.125" style="2" customWidth="1"/>
    <col min="6917" max="6917" width="9.625" style="2" customWidth="1"/>
    <col min="6918" max="6918" width="9" style="2" bestFit="1" customWidth="1"/>
    <col min="6919" max="6919" width="8" style="2" customWidth="1"/>
    <col min="6920" max="6920" width="22" style="2" customWidth="1"/>
    <col min="6921" max="6921" width="8.75" style="2" customWidth="1"/>
    <col min="6922" max="7168" width="9" style="2"/>
    <col min="7169" max="7169" width="19.625" style="2" customWidth="1"/>
    <col min="7170" max="7170" width="25.375" style="2" bestFit="1" customWidth="1"/>
    <col min="7171" max="7171" width="9" style="2" bestFit="1" customWidth="1"/>
    <col min="7172" max="7172" width="8.125" style="2" customWidth="1"/>
    <col min="7173" max="7173" width="9.625" style="2" customWidth="1"/>
    <col min="7174" max="7174" width="9" style="2" bestFit="1" customWidth="1"/>
    <col min="7175" max="7175" width="8" style="2" customWidth="1"/>
    <col min="7176" max="7176" width="22" style="2" customWidth="1"/>
    <col min="7177" max="7177" width="8.75" style="2" customWidth="1"/>
    <col min="7178" max="7424" width="9" style="2"/>
    <col min="7425" max="7425" width="19.625" style="2" customWidth="1"/>
    <col min="7426" max="7426" width="25.375" style="2" bestFit="1" customWidth="1"/>
    <col min="7427" max="7427" width="9" style="2" bestFit="1" customWidth="1"/>
    <col min="7428" max="7428" width="8.125" style="2" customWidth="1"/>
    <col min="7429" max="7429" width="9.625" style="2" customWidth="1"/>
    <col min="7430" max="7430" width="9" style="2" bestFit="1" customWidth="1"/>
    <col min="7431" max="7431" width="8" style="2" customWidth="1"/>
    <col min="7432" max="7432" width="22" style="2" customWidth="1"/>
    <col min="7433" max="7433" width="8.75" style="2" customWidth="1"/>
    <col min="7434" max="7680" width="9" style="2"/>
    <col min="7681" max="7681" width="19.625" style="2" customWidth="1"/>
    <col min="7682" max="7682" width="25.375" style="2" bestFit="1" customWidth="1"/>
    <col min="7683" max="7683" width="9" style="2" bestFit="1" customWidth="1"/>
    <col min="7684" max="7684" width="8.125" style="2" customWidth="1"/>
    <col min="7685" max="7685" width="9.625" style="2" customWidth="1"/>
    <col min="7686" max="7686" width="9" style="2" bestFit="1" customWidth="1"/>
    <col min="7687" max="7687" width="8" style="2" customWidth="1"/>
    <col min="7688" max="7688" width="22" style="2" customWidth="1"/>
    <col min="7689" max="7689" width="8.75" style="2" customWidth="1"/>
    <col min="7690" max="7936" width="9" style="2"/>
    <col min="7937" max="7937" width="19.625" style="2" customWidth="1"/>
    <col min="7938" max="7938" width="25.375" style="2" bestFit="1" customWidth="1"/>
    <col min="7939" max="7939" width="9" style="2" bestFit="1" customWidth="1"/>
    <col min="7940" max="7940" width="8.125" style="2" customWidth="1"/>
    <col min="7941" max="7941" width="9.625" style="2" customWidth="1"/>
    <col min="7942" max="7942" width="9" style="2" bestFit="1" customWidth="1"/>
    <col min="7943" max="7943" width="8" style="2" customWidth="1"/>
    <col min="7944" max="7944" width="22" style="2" customWidth="1"/>
    <col min="7945" max="7945" width="8.75" style="2" customWidth="1"/>
    <col min="7946" max="8192" width="9" style="2"/>
    <col min="8193" max="8193" width="19.625" style="2" customWidth="1"/>
    <col min="8194" max="8194" width="25.375" style="2" bestFit="1" customWidth="1"/>
    <col min="8195" max="8195" width="9" style="2" bestFit="1" customWidth="1"/>
    <col min="8196" max="8196" width="8.125" style="2" customWidth="1"/>
    <col min="8197" max="8197" width="9.625" style="2" customWidth="1"/>
    <col min="8198" max="8198" width="9" style="2" bestFit="1" customWidth="1"/>
    <col min="8199" max="8199" width="8" style="2" customWidth="1"/>
    <col min="8200" max="8200" width="22" style="2" customWidth="1"/>
    <col min="8201" max="8201" width="8.75" style="2" customWidth="1"/>
    <col min="8202" max="8448" width="9" style="2"/>
    <col min="8449" max="8449" width="19.625" style="2" customWidth="1"/>
    <col min="8450" max="8450" width="25.375" style="2" bestFit="1" customWidth="1"/>
    <col min="8451" max="8451" width="9" style="2" bestFit="1" customWidth="1"/>
    <col min="8452" max="8452" width="8.125" style="2" customWidth="1"/>
    <col min="8453" max="8453" width="9.625" style="2" customWidth="1"/>
    <col min="8454" max="8454" width="9" style="2" bestFit="1" customWidth="1"/>
    <col min="8455" max="8455" width="8" style="2" customWidth="1"/>
    <col min="8456" max="8456" width="22" style="2" customWidth="1"/>
    <col min="8457" max="8457" width="8.75" style="2" customWidth="1"/>
    <col min="8458" max="8704" width="9" style="2"/>
    <col min="8705" max="8705" width="19.625" style="2" customWidth="1"/>
    <col min="8706" max="8706" width="25.375" style="2" bestFit="1" customWidth="1"/>
    <col min="8707" max="8707" width="9" style="2" bestFit="1" customWidth="1"/>
    <col min="8708" max="8708" width="8.125" style="2" customWidth="1"/>
    <col min="8709" max="8709" width="9.625" style="2" customWidth="1"/>
    <col min="8710" max="8710" width="9" style="2" bestFit="1" customWidth="1"/>
    <col min="8711" max="8711" width="8" style="2" customWidth="1"/>
    <col min="8712" max="8712" width="22" style="2" customWidth="1"/>
    <col min="8713" max="8713" width="8.75" style="2" customWidth="1"/>
    <col min="8714" max="8960" width="9" style="2"/>
    <col min="8961" max="8961" width="19.625" style="2" customWidth="1"/>
    <col min="8962" max="8962" width="25.375" style="2" bestFit="1" customWidth="1"/>
    <col min="8963" max="8963" width="9" style="2" bestFit="1" customWidth="1"/>
    <col min="8964" max="8964" width="8.125" style="2" customWidth="1"/>
    <col min="8965" max="8965" width="9.625" style="2" customWidth="1"/>
    <col min="8966" max="8966" width="9" style="2" bestFit="1" customWidth="1"/>
    <col min="8967" max="8967" width="8" style="2" customWidth="1"/>
    <col min="8968" max="8968" width="22" style="2" customWidth="1"/>
    <col min="8969" max="8969" width="8.75" style="2" customWidth="1"/>
    <col min="8970" max="9216" width="9" style="2"/>
    <col min="9217" max="9217" width="19.625" style="2" customWidth="1"/>
    <col min="9218" max="9218" width="25.375" style="2" bestFit="1" customWidth="1"/>
    <col min="9219" max="9219" width="9" style="2" bestFit="1" customWidth="1"/>
    <col min="9220" max="9220" width="8.125" style="2" customWidth="1"/>
    <col min="9221" max="9221" width="9.625" style="2" customWidth="1"/>
    <col min="9222" max="9222" width="9" style="2" bestFit="1" customWidth="1"/>
    <col min="9223" max="9223" width="8" style="2" customWidth="1"/>
    <col min="9224" max="9224" width="22" style="2" customWidth="1"/>
    <col min="9225" max="9225" width="8.75" style="2" customWidth="1"/>
    <col min="9226" max="9472" width="9" style="2"/>
    <col min="9473" max="9473" width="19.625" style="2" customWidth="1"/>
    <col min="9474" max="9474" width="25.375" style="2" bestFit="1" customWidth="1"/>
    <col min="9475" max="9475" width="9" style="2" bestFit="1" customWidth="1"/>
    <col min="9476" max="9476" width="8.125" style="2" customWidth="1"/>
    <col min="9477" max="9477" width="9.625" style="2" customWidth="1"/>
    <col min="9478" max="9478" width="9" style="2" bestFit="1" customWidth="1"/>
    <col min="9479" max="9479" width="8" style="2" customWidth="1"/>
    <col min="9480" max="9480" width="22" style="2" customWidth="1"/>
    <col min="9481" max="9481" width="8.75" style="2" customWidth="1"/>
    <col min="9482" max="9728" width="9" style="2"/>
    <col min="9729" max="9729" width="19.625" style="2" customWidth="1"/>
    <col min="9730" max="9730" width="25.375" style="2" bestFit="1" customWidth="1"/>
    <col min="9731" max="9731" width="9" style="2" bestFit="1" customWidth="1"/>
    <col min="9732" max="9732" width="8.125" style="2" customWidth="1"/>
    <col min="9733" max="9733" width="9.625" style="2" customWidth="1"/>
    <col min="9734" max="9734" width="9" style="2" bestFit="1" customWidth="1"/>
    <col min="9735" max="9735" width="8" style="2" customWidth="1"/>
    <col min="9736" max="9736" width="22" style="2" customWidth="1"/>
    <col min="9737" max="9737" width="8.75" style="2" customWidth="1"/>
    <col min="9738" max="9984" width="9" style="2"/>
    <col min="9985" max="9985" width="19.625" style="2" customWidth="1"/>
    <col min="9986" max="9986" width="25.375" style="2" bestFit="1" customWidth="1"/>
    <col min="9987" max="9987" width="9" style="2" bestFit="1" customWidth="1"/>
    <col min="9988" max="9988" width="8.125" style="2" customWidth="1"/>
    <col min="9989" max="9989" width="9.625" style="2" customWidth="1"/>
    <col min="9990" max="9990" width="9" style="2" bestFit="1" customWidth="1"/>
    <col min="9991" max="9991" width="8" style="2" customWidth="1"/>
    <col min="9992" max="9992" width="22" style="2" customWidth="1"/>
    <col min="9993" max="9993" width="8.75" style="2" customWidth="1"/>
    <col min="9994" max="10240" width="9" style="2"/>
    <col min="10241" max="10241" width="19.625" style="2" customWidth="1"/>
    <col min="10242" max="10242" width="25.375" style="2" bestFit="1" customWidth="1"/>
    <col min="10243" max="10243" width="9" style="2" bestFit="1" customWidth="1"/>
    <col min="10244" max="10244" width="8.125" style="2" customWidth="1"/>
    <col min="10245" max="10245" width="9.625" style="2" customWidth="1"/>
    <col min="10246" max="10246" width="9" style="2" bestFit="1" customWidth="1"/>
    <col min="10247" max="10247" width="8" style="2" customWidth="1"/>
    <col min="10248" max="10248" width="22" style="2" customWidth="1"/>
    <col min="10249" max="10249" width="8.75" style="2" customWidth="1"/>
    <col min="10250" max="10496" width="9" style="2"/>
    <col min="10497" max="10497" width="19.625" style="2" customWidth="1"/>
    <col min="10498" max="10498" width="25.375" style="2" bestFit="1" customWidth="1"/>
    <col min="10499" max="10499" width="9" style="2" bestFit="1" customWidth="1"/>
    <col min="10500" max="10500" width="8.125" style="2" customWidth="1"/>
    <col min="10501" max="10501" width="9.625" style="2" customWidth="1"/>
    <col min="10502" max="10502" width="9" style="2" bestFit="1" customWidth="1"/>
    <col min="10503" max="10503" width="8" style="2" customWidth="1"/>
    <col min="10504" max="10504" width="22" style="2" customWidth="1"/>
    <col min="10505" max="10505" width="8.75" style="2" customWidth="1"/>
    <col min="10506" max="10752" width="9" style="2"/>
    <col min="10753" max="10753" width="19.625" style="2" customWidth="1"/>
    <col min="10754" max="10754" width="25.375" style="2" bestFit="1" customWidth="1"/>
    <col min="10755" max="10755" width="9" style="2" bestFit="1" customWidth="1"/>
    <col min="10756" max="10756" width="8.125" style="2" customWidth="1"/>
    <col min="10757" max="10757" width="9.625" style="2" customWidth="1"/>
    <col min="10758" max="10758" width="9" style="2" bestFit="1" customWidth="1"/>
    <col min="10759" max="10759" width="8" style="2" customWidth="1"/>
    <col min="10760" max="10760" width="22" style="2" customWidth="1"/>
    <col min="10761" max="10761" width="8.75" style="2" customWidth="1"/>
    <col min="10762" max="11008" width="9" style="2"/>
    <col min="11009" max="11009" width="19.625" style="2" customWidth="1"/>
    <col min="11010" max="11010" width="25.375" style="2" bestFit="1" customWidth="1"/>
    <col min="11011" max="11011" width="9" style="2" bestFit="1" customWidth="1"/>
    <col min="11012" max="11012" width="8.125" style="2" customWidth="1"/>
    <col min="11013" max="11013" width="9.625" style="2" customWidth="1"/>
    <col min="11014" max="11014" width="9" style="2" bestFit="1" customWidth="1"/>
    <col min="11015" max="11015" width="8" style="2" customWidth="1"/>
    <col min="11016" max="11016" width="22" style="2" customWidth="1"/>
    <col min="11017" max="11017" width="8.75" style="2" customWidth="1"/>
    <col min="11018" max="11264" width="9" style="2"/>
    <col min="11265" max="11265" width="19.625" style="2" customWidth="1"/>
    <col min="11266" max="11266" width="25.375" style="2" bestFit="1" customWidth="1"/>
    <col min="11267" max="11267" width="9" style="2" bestFit="1" customWidth="1"/>
    <col min="11268" max="11268" width="8.125" style="2" customWidth="1"/>
    <col min="11269" max="11269" width="9.625" style="2" customWidth="1"/>
    <col min="11270" max="11270" width="9" style="2" bestFit="1" customWidth="1"/>
    <col min="11271" max="11271" width="8" style="2" customWidth="1"/>
    <col min="11272" max="11272" width="22" style="2" customWidth="1"/>
    <col min="11273" max="11273" width="8.75" style="2" customWidth="1"/>
    <col min="11274" max="11520" width="9" style="2"/>
    <col min="11521" max="11521" width="19.625" style="2" customWidth="1"/>
    <col min="11522" max="11522" width="25.375" style="2" bestFit="1" customWidth="1"/>
    <col min="11523" max="11523" width="9" style="2" bestFit="1" customWidth="1"/>
    <col min="11524" max="11524" width="8.125" style="2" customWidth="1"/>
    <col min="11525" max="11525" width="9.625" style="2" customWidth="1"/>
    <col min="11526" max="11526" width="9" style="2" bestFit="1" customWidth="1"/>
    <col min="11527" max="11527" width="8" style="2" customWidth="1"/>
    <col min="11528" max="11528" width="22" style="2" customWidth="1"/>
    <col min="11529" max="11529" width="8.75" style="2" customWidth="1"/>
    <col min="11530" max="11776" width="9" style="2"/>
    <col min="11777" max="11777" width="19.625" style="2" customWidth="1"/>
    <col min="11778" max="11778" width="25.375" style="2" bestFit="1" customWidth="1"/>
    <col min="11779" max="11779" width="9" style="2" bestFit="1" customWidth="1"/>
    <col min="11780" max="11780" width="8.125" style="2" customWidth="1"/>
    <col min="11781" max="11781" width="9.625" style="2" customWidth="1"/>
    <col min="11782" max="11782" width="9" style="2" bestFit="1" customWidth="1"/>
    <col min="11783" max="11783" width="8" style="2" customWidth="1"/>
    <col min="11784" max="11784" width="22" style="2" customWidth="1"/>
    <col min="11785" max="11785" width="8.75" style="2" customWidth="1"/>
    <col min="11786" max="12032" width="9" style="2"/>
    <col min="12033" max="12033" width="19.625" style="2" customWidth="1"/>
    <col min="12034" max="12034" width="25.375" style="2" bestFit="1" customWidth="1"/>
    <col min="12035" max="12035" width="9" style="2" bestFit="1" customWidth="1"/>
    <col min="12036" max="12036" width="8.125" style="2" customWidth="1"/>
    <col min="12037" max="12037" width="9.625" style="2" customWidth="1"/>
    <col min="12038" max="12038" width="9" style="2" bestFit="1" customWidth="1"/>
    <col min="12039" max="12039" width="8" style="2" customWidth="1"/>
    <col min="12040" max="12040" width="22" style="2" customWidth="1"/>
    <col min="12041" max="12041" width="8.75" style="2" customWidth="1"/>
    <col min="12042" max="12288" width="9" style="2"/>
    <col min="12289" max="12289" width="19.625" style="2" customWidth="1"/>
    <col min="12290" max="12290" width="25.375" style="2" bestFit="1" customWidth="1"/>
    <col min="12291" max="12291" width="9" style="2" bestFit="1" customWidth="1"/>
    <col min="12292" max="12292" width="8.125" style="2" customWidth="1"/>
    <col min="12293" max="12293" width="9.625" style="2" customWidth="1"/>
    <col min="12294" max="12294" width="9" style="2" bestFit="1" customWidth="1"/>
    <col min="12295" max="12295" width="8" style="2" customWidth="1"/>
    <col min="12296" max="12296" width="22" style="2" customWidth="1"/>
    <col min="12297" max="12297" width="8.75" style="2" customWidth="1"/>
    <col min="12298" max="12544" width="9" style="2"/>
    <col min="12545" max="12545" width="19.625" style="2" customWidth="1"/>
    <col min="12546" max="12546" width="25.375" style="2" bestFit="1" customWidth="1"/>
    <col min="12547" max="12547" width="9" style="2" bestFit="1" customWidth="1"/>
    <col min="12548" max="12548" width="8.125" style="2" customWidth="1"/>
    <col min="12549" max="12549" width="9.625" style="2" customWidth="1"/>
    <col min="12550" max="12550" width="9" style="2" bestFit="1" customWidth="1"/>
    <col min="12551" max="12551" width="8" style="2" customWidth="1"/>
    <col min="12552" max="12552" width="22" style="2" customWidth="1"/>
    <col min="12553" max="12553" width="8.75" style="2" customWidth="1"/>
    <col min="12554" max="12800" width="9" style="2"/>
    <col min="12801" max="12801" width="19.625" style="2" customWidth="1"/>
    <col min="12802" max="12802" width="25.375" style="2" bestFit="1" customWidth="1"/>
    <col min="12803" max="12803" width="9" style="2" bestFit="1" customWidth="1"/>
    <col min="12804" max="12804" width="8.125" style="2" customWidth="1"/>
    <col min="12805" max="12805" width="9.625" style="2" customWidth="1"/>
    <col min="12806" max="12806" width="9" style="2" bestFit="1" customWidth="1"/>
    <col min="12807" max="12807" width="8" style="2" customWidth="1"/>
    <col min="12808" max="12808" width="22" style="2" customWidth="1"/>
    <col min="12809" max="12809" width="8.75" style="2" customWidth="1"/>
    <col min="12810" max="13056" width="9" style="2"/>
    <col min="13057" max="13057" width="19.625" style="2" customWidth="1"/>
    <col min="13058" max="13058" width="25.375" style="2" bestFit="1" customWidth="1"/>
    <col min="13059" max="13059" width="9" style="2" bestFit="1" customWidth="1"/>
    <col min="13060" max="13060" width="8.125" style="2" customWidth="1"/>
    <col min="13061" max="13061" width="9.625" style="2" customWidth="1"/>
    <col min="13062" max="13062" width="9" style="2" bestFit="1" customWidth="1"/>
    <col min="13063" max="13063" width="8" style="2" customWidth="1"/>
    <col min="13064" max="13064" width="22" style="2" customWidth="1"/>
    <col min="13065" max="13065" width="8.75" style="2" customWidth="1"/>
    <col min="13066" max="13312" width="9" style="2"/>
    <col min="13313" max="13313" width="19.625" style="2" customWidth="1"/>
    <col min="13314" max="13314" width="25.375" style="2" bestFit="1" customWidth="1"/>
    <col min="13315" max="13315" width="9" style="2" bestFit="1" customWidth="1"/>
    <col min="13316" max="13316" width="8.125" style="2" customWidth="1"/>
    <col min="13317" max="13317" width="9.625" style="2" customWidth="1"/>
    <col min="13318" max="13318" width="9" style="2" bestFit="1" customWidth="1"/>
    <col min="13319" max="13319" width="8" style="2" customWidth="1"/>
    <col min="13320" max="13320" width="22" style="2" customWidth="1"/>
    <col min="13321" max="13321" width="8.75" style="2" customWidth="1"/>
    <col min="13322" max="13568" width="9" style="2"/>
    <col min="13569" max="13569" width="19.625" style="2" customWidth="1"/>
    <col min="13570" max="13570" width="25.375" style="2" bestFit="1" customWidth="1"/>
    <col min="13571" max="13571" width="9" style="2" bestFit="1" customWidth="1"/>
    <col min="13572" max="13572" width="8.125" style="2" customWidth="1"/>
    <col min="13573" max="13573" width="9.625" style="2" customWidth="1"/>
    <col min="13574" max="13574" width="9" style="2" bestFit="1" customWidth="1"/>
    <col min="13575" max="13575" width="8" style="2" customWidth="1"/>
    <col min="13576" max="13576" width="22" style="2" customWidth="1"/>
    <col min="13577" max="13577" width="8.75" style="2" customWidth="1"/>
    <col min="13578" max="13824" width="9" style="2"/>
    <col min="13825" max="13825" width="19.625" style="2" customWidth="1"/>
    <col min="13826" max="13826" width="25.375" style="2" bestFit="1" customWidth="1"/>
    <col min="13827" max="13827" width="9" style="2" bestFit="1" customWidth="1"/>
    <col min="13828" max="13828" width="8.125" style="2" customWidth="1"/>
    <col min="13829" max="13829" width="9.625" style="2" customWidth="1"/>
    <col min="13830" max="13830" width="9" style="2" bestFit="1" customWidth="1"/>
    <col min="13831" max="13831" width="8" style="2" customWidth="1"/>
    <col min="13832" max="13832" width="22" style="2" customWidth="1"/>
    <col min="13833" max="13833" width="8.75" style="2" customWidth="1"/>
    <col min="13834" max="14080" width="9" style="2"/>
    <col min="14081" max="14081" width="19.625" style="2" customWidth="1"/>
    <col min="14082" max="14082" width="25.375" style="2" bestFit="1" customWidth="1"/>
    <col min="14083" max="14083" width="9" style="2" bestFit="1" customWidth="1"/>
    <col min="14084" max="14084" width="8.125" style="2" customWidth="1"/>
    <col min="14085" max="14085" width="9.625" style="2" customWidth="1"/>
    <col min="14086" max="14086" width="9" style="2" bestFit="1" customWidth="1"/>
    <col min="14087" max="14087" width="8" style="2" customWidth="1"/>
    <col min="14088" max="14088" width="22" style="2" customWidth="1"/>
    <col min="14089" max="14089" width="8.75" style="2" customWidth="1"/>
    <col min="14090" max="14336" width="9" style="2"/>
    <col min="14337" max="14337" width="19.625" style="2" customWidth="1"/>
    <col min="14338" max="14338" width="25.375" style="2" bestFit="1" customWidth="1"/>
    <col min="14339" max="14339" width="9" style="2" bestFit="1" customWidth="1"/>
    <col min="14340" max="14340" width="8.125" style="2" customWidth="1"/>
    <col min="14341" max="14341" width="9.625" style="2" customWidth="1"/>
    <col min="14342" max="14342" width="9" style="2" bestFit="1" customWidth="1"/>
    <col min="14343" max="14343" width="8" style="2" customWidth="1"/>
    <col min="14344" max="14344" width="22" style="2" customWidth="1"/>
    <col min="14345" max="14345" width="8.75" style="2" customWidth="1"/>
    <col min="14346" max="14592" width="9" style="2"/>
    <col min="14593" max="14593" width="19.625" style="2" customWidth="1"/>
    <col min="14594" max="14594" width="25.375" style="2" bestFit="1" customWidth="1"/>
    <col min="14595" max="14595" width="9" style="2" bestFit="1" customWidth="1"/>
    <col min="14596" max="14596" width="8.125" style="2" customWidth="1"/>
    <col min="14597" max="14597" width="9.625" style="2" customWidth="1"/>
    <col min="14598" max="14598" width="9" style="2" bestFit="1" customWidth="1"/>
    <col min="14599" max="14599" width="8" style="2" customWidth="1"/>
    <col min="14600" max="14600" width="22" style="2" customWidth="1"/>
    <col min="14601" max="14601" width="8.75" style="2" customWidth="1"/>
    <col min="14602" max="14848" width="9" style="2"/>
    <col min="14849" max="14849" width="19.625" style="2" customWidth="1"/>
    <col min="14850" max="14850" width="25.375" style="2" bestFit="1" customWidth="1"/>
    <col min="14851" max="14851" width="9" style="2" bestFit="1" customWidth="1"/>
    <col min="14852" max="14852" width="8.125" style="2" customWidth="1"/>
    <col min="14853" max="14853" width="9.625" style="2" customWidth="1"/>
    <col min="14854" max="14854" width="9" style="2" bestFit="1" customWidth="1"/>
    <col min="14855" max="14855" width="8" style="2" customWidth="1"/>
    <col min="14856" max="14856" width="22" style="2" customWidth="1"/>
    <col min="14857" max="14857" width="8.75" style="2" customWidth="1"/>
    <col min="14858" max="15104" width="9" style="2"/>
    <col min="15105" max="15105" width="19.625" style="2" customWidth="1"/>
    <col min="15106" max="15106" width="25.375" style="2" bestFit="1" customWidth="1"/>
    <col min="15107" max="15107" width="9" style="2" bestFit="1" customWidth="1"/>
    <col min="15108" max="15108" width="8.125" style="2" customWidth="1"/>
    <col min="15109" max="15109" width="9.625" style="2" customWidth="1"/>
    <col min="15110" max="15110" width="9" style="2" bestFit="1" customWidth="1"/>
    <col min="15111" max="15111" width="8" style="2" customWidth="1"/>
    <col min="15112" max="15112" width="22" style="2" customWidth="1"/>
    <col min="15113" max="15113" width="8.75" style="2" customWidth="1"/>
    <col min="15114" max="15360" width="9" style="2"/>
    <col min="15361" max="15361" width="19.625" style="2" customWidth="1"/>
    <col min="15362" max="15362" width="25.375" style="2" bestFit="1" customWidth="1"/>
    <col min="15363" max="15363" width="9" style="2" bestFit="1" customWidth="1"/>
    <col min="15364" max="15364" width="8.125" style="2" customWidth="1"/>
    <col min="15365" max="15365" width="9.625" style="2" customWidth="1"/>
    <col min="15366" max="15366" width="9" style="2" bestFit="1" customWidth="1"/>
    <col min="15367" max="15367" width="8" style="2" customWidth="1"/>
    <col min="15368" max="15368" width="22" style="2" customWidth="1"/>
    <col min="15369" max="15369" width="8.75" style="2" customWidth="1"/>
    <col min="15370" max="15616" width="9" style="2"/>
    <col min="15617" max="15617" width="19.625" style="2" customWidth="1"/>
    <col min="15618" max="15618" width="25.375" style="2" bestFit="1" customWidth="1"/>
    <col min="15619" max="15619" width="9" style="2" bestFit="1" customWidth="1"/>
    <col min="15620" max="15620" width="8.125" style="2" customWidth="1"/>
    <col min="15621" max="15621" width="9.625" style="2" customWidth="1"/>
    <col min="15622" max="15622" width="9" style="2" bestFit="1" customWidth="1"/>
    <col min="15623" max="15623" width="8" style="2" customWidth="1"/>
    <col min="15624" max="15624" width="22" style="2" customWidth="1"/>
    <col min="15625" max="15625" width="8.75" style="2" customWidth="1"/>
    <col min="15626" max="15872" width="9" style="2"/>
    <col min="15873" max="15873" width="19.625" style="2" customWidth="1"/>
    <col min="15874" max="15874" width="25.375" style="2" bestFit="1" customWidth="1"/>
    <col min="15875" max="15875" width="9" style="2" bestFit="1" customWidth="1"/>
    <col min="15876" max="15876" width="8.125" style="2" customWidth="1"/>
    <col min="15877" max="15877" width="9.625" style="2" customWidth="1"/>
    <col min="15878" max="15878" width="9" style="2" bestFit="1" customWidth="1"/>
    <col min="15879" max="15879" width="8" style="2" customWidth="1"/>
    <col min="15880" max="15880" width="22" style="2" customWidth="1"/>
    <col min="15881" max="15881" width="8.75" style="2" customWidth="1"/>
    <col min="15882" max="16128" width="9" style="2"/>
    <col min="16129" max="16129" width="19.625" style="2" customWidth="1"/>
    <col min="16130" max="16130" width="25.375" style="2" bestFit="1" customWidth="1"/>
    <col min="16131" max="16131" width="9" style="2" bestFit="1" customWidth="1"/>
    <col min="16132" max="16132" width="8.125" style="2" customWidth="1"/>
    <col min="16133" max="16133" width="9.625" style="2" customWidth="1"/>
    <col min="16134" max="16134" width="9" style="2" bestFit="1" customWidth="1"/>
    <col min="16135" max="16135" width="8" style="2" customWidth="1"/>
    <col min="16136" max="16136" width="22" style="2" customWidth="1"/>
    <col min="16137" max="16137" width="8.75" style="2" customWidth="1"/>
    <col min="16138" max="16384" width="9" style="2"/>
  </cols>
  <sheetData>
    <row r="1" spans="1:8" ht="18" customHeight="1">
      <c r="A1" s="1" t="s">
        <v>357</v>
      </c>
      <c r="E1" s="3" t="s">
        <v>0</v>
      </c>
      <c r="F1" s="171"/>
      <c r="G1" s="172"/>
      <c r="H1" s="173"/>
    </row>
    <row r="2" spans="1:8" ht="17.25" customHeight="1">
      <c r="E2" s="174" t="s">
        <v>1</v>
      </c>
      <c r="F2" s="4" t="s">
        <v>348</v>
      </c>
      <c r="G2" s="5"/>
      <c r="H2" s="6"/>
    </row>
    <row r="3" spans="1:8" ht="17.25" customHeight="1" thickBot="1">
      <c r="E3" s="175"/>
      <c r="F3" s="7" t="s">
        <v>349</v>
      </c>
      <c r="G3" s="8"/>
      <c r="H3" s="9"/>
    </row>
    <row r="4" spans="1:8">
      <c r="F4" s="10"/>
    </row>
    <row r="5" spans="1:8">
      <c r="F5" s="10"/>
      <c r="G5" s="2" t="s">
        <v>2</v>
      </c>
      <c r="H5" s="11" t="s">
        <v>3</v>
      </c>
    </row>
    <row r="6" spans="1:8" ht="30" customHeight="1">
      <c r="A6" s="176" t="s">
        <v>4</v>
      </c>
      <c r="B6" s="176"/>
      <c r="C6" s="176"/>
      <c r="D6" s="176"/>
      <c r="E6" s="176"/>
      <c r="F6" s="176"/>
      <c r="G6" s="176"/>
      <c r="H6" s="176"/>
    </row>
    <row r="7" spans="1:8" ht="20.100000000000001" customHeight="1">
      <c r="A7" s="168" t="s">
        <v>5</v>
      </c>
      <c r="B7" s="167" t="s">
        <v>6</v>
      </c>
      <c r="C7" s="167"/>
      <c r="D7" s="168"/>
      <c r="E7" s="168"/>
      <c r="F7" s="168"/>
      <c r="G7" s="168"/>
      <c r="H7" s="168"/>
    </row>
    <row r="8" spans="1:8" ht="20.100000000000001" customHeight="1">
      <c r="A8" s="168"/>
      <c r="B8" s="168"/>
      <c r="C8" s="168"/>
      <c r="D8" s="168"/>
      <c r="E8" s="168"/>
      <c r="F8" s="168"/>
      <c r="G8" s="168"/>
      <c r="H8" s="168"/>
    </row>
    <row r="9" spans="1:8" ht="20.100000000000001" customHeight="1">
      <c r="A9" s="168" t="s">
        <v>7</v>
      </c>
      <c r="B9" s="167" t="s">
        <v>8</v>
      </c>
      <c r="C9" s="167"/>
      <c r="D9" s="168"/>
      <c r="E9" s="168"/>
      <c r="F9" s="168"/>
      <c r="G9" s="168"/>
      <c r="H9" s="168"/>
    </row>
    <row r="10" spans="1:8" ht="20.100000000000001" customHeight="1">
      <c r="A10" s="168"/>
      <c r="B10" s="168"/>
      <c r="C10" s="168"/>
      <c r="D10" s="168"/>
      <c r="E10" s="168"/>
      <c r="F10" s="168"/>
      <c r="G10" s="168"/>
      <c r="H10" s="168"/>
    </row>
    <row r="11" spans="1:8" ht="30" customHeight="1">
      <c r="A11" s="167" t="s">
        <v>9</v>
      </c>
      <c r="B11" s="12" t="s">
        <v>10</v>
      </c>
      <c r="C11" s="169"/>
      <c r="D11" s="169"/>
      <c r="E11" s="169"/>
      <c r="F11" s="169"/>
      <c r="G11" s="169"/>
      <c r="H11" s="169"/>
    </row>
    <row r="12" spans="1:8" ht="30" customHeight="1">
      <c r="A12" s="168"/>
      <c r="B12" s="13" t="s">
        <v>11</v>
      </c>
      <c r="C12" s="170"/>
      <c r="D12" s="170"/>
      <c r="E12" s="170"/>
      <c r="F12" s="170"/>
      <c r="G12" s="170"/>
      <c r="H12" s="170"/>
    </row>
    <row r="13" spans="1:8" ht="30" customHeight="1">
      <c r="A13" s="168"/>
      <c r="B13" s="13" t="s">
        <v>12</v>
      </c>
      <c r="C13" s="170"/>
      <c r="D13" s="170"/>
      <c r="E13" s="170"/>
      <c r="F13" s="170"/>
      <c r="G13" s="170"/>
      <c r="H13" s="170"/>
    </row>
    <row r="14" spans="1:8" ht="30" customHeight="1">
      <c r="A14" s="168"/>
      <c r="B14" s="13" t="s">
        <v>13</v>
      </c>
      <c r="C14" s="170"/>
      <c r="D14" s="170"/>
      <c r="E14" s="170"/>
      <c r="F14" s="170"/>
      <c r="G14" s="170"/>
      <c r="H14" s="170"/>
    </row>
    <row r="15" spans="1:8" ht="30" customHeight="1">
      <c r="A15" s="168"/>
      <c r="B15" s="13" t="s">
        <v>14</v>
      </c>
      <c r="C15" s="170"/>
      <c r="D15" s="170"/>
      <c r="E15" s="170"/>
      <c r="F15" s="170"/>
      <c r="G15" s="170"/>
      <c r="H15" s="170"/>
    </row>
    <row r="16" spans="1:8" ht="30" customHeight="1">
      <c r="A16" s="168"/>
      <c r="B16" s="13" t="s">
        <v>15</v>
      </c>
      <c r="C16" s="170"/>
      <c r="D16" s="170"/>
      <c r="E16" s="170"/>
      <c r="F16" s="170"/>
      <c r="G16" s="170"/>
      <c r="H16" s="170"/>
    </row>
    <row r="17" spans="1:8" ht="30.75" customHeight="1">
      <c r="A17" s="168" t="s">
        <v>16</v>
      </c>
      <c r="B17" s="13" t="s">
        <v>17</v>
      </c>
      <c r="C17" s="170"/>
      <c r="D17" s="170"/>
      <c r="E17" s="170"/>
      <c r="F17" s="170"/>
      <c r="G17" s="170"/>
      <c r="H17" s="170"/>
    </row>
    <row r="18" spans="1:8" ht="30.75" customHeight="1">
      <c r="A18" s="168"/>
      <c r="B18" s="13" t="s">
        <v>18</v>
      </c>
      <c r="C18" s="168" t="s">
        <v>19</v>
      </c>
      <c r="D18" s="168"/>
      <c r="E18" s="168"/>
      <c r="F18" s="168"/>
      <c r="G18" s="168"/>
      <c r="H18" s="168"/>
    </row>
    <row r="19" spans="1:8" ht="42" customHeight="1">
      <c r="A19" s="168"/>
      <c r="B19" s="13" t="s">
        <v>20</v>
      </c>
      <c r="C19" s="167" t="s">
        <v>21</v>
      </c>
      <c r="D19" s="168"/>
      <c r="E19" s="168"/>
      <c r="F19" s="168"/>
      <c r="G19" s="168"/>
      <c r="H19" s="168"/>
    </row>
    <row r="20" spans="1:8" ht="43.5" customHeight="1">
      <c r="A20" s="168"/>
      <c r="B20" s="170" t="s">
        <v>22</v>
      </c>
      <c r="C20" s="170"/>
      <c r="D20" s="170"/>
      <c r="E20" s="170"/>
      <c r="F20" s="170"/>
      <c r="G20" s="170"/>
      <c r="H20" s="170"/>
    </row>
    <row r="21" spans="1:8" ht="76.5" customHeight="1">
      <c r="A21" s="168"/>
      <c r="B21" s="170"/>
      <c r="C21" s="167" t="s">
        <v>23</v>
      </c>
      <c r="D21" s="168"/>
      <c r="E21" s="168"/>
      <c r="F21" s="168"/>
      <c r="G21" s="168"/>
      <c r="H21" s="168"/>
    </row>
    <row r="22" spans="1:8" ht="34.5" customHeight="1">
      <c r="A22" s="168"/>
      <c r="B22" s="170"/>
      <c r="C22" s="177" t="s">
        <v>24</v>
      </c>
      <c r="D22" s="177"/>
      <c r="E22" s="177"/>
      <c r="F22" s="177"/>
      <c r="G22" s="177"/>
      <c r="H22" s="177"/>
    </row>
    <row r="23" spans="1:8" ht="64.5" customHeight="1">
      <c r="A23" s="168"/>
      <c r="B23" s="14" t="s">
        <v>25</v>
      </c>
      <c r="C23" s="170"/>
      <c r="D23" s="170"/>
      <c r="E23" s="170"/>
      <c r="F23" s="170"/>
      <c r="G23" s="170"/>
      <c r="H23" s="170"/>
    </row>
    <row r="24" spans="1:8" ht="30.75" customHeight="1">
      <c r="A24" s="168"/>
      <c r="B24" s="13" t="s">
        <v>26</v>
      </c>
      <c r="C24" s="170"/>
      <c r="D24" s="170"/>
      <c r="E24" s="170"/>
      <c r="F24" s="170"/>
      <c r="G24" s="170"/>
      <c r="H24" s="170"/>
    </row>
    <row r="25" spans="1:8" ht="30" customHeight="1">
      <c r="A25" s="168"/>
      <c r="B25" s="14" t="s">
        <v>27</v>
      </c>
      <c r="C25" s="169"/>
      <c r="D25" s="169"/>
      <c r="E25" s="169"/>
      <c r="F25" s="169"/>
      <c r="G25" s="169"/>
      <c r="H25" s="169"/>
    </row>
    <row r="26" spans="1:8" ht="30" customHeight="1">
      <c r="A26" s="168"/>
      <c r="B26" s="15" t="s">
        <v>28</v>
      </c>
      <c r="C26" s="168" t="s">
        <v>29</v>
      </c>
      <c r="D26" s="168"/>
      <c r="E26" s="168"/>
      <c r="F26" s="168"/>
      <c r="G26" s="168"/>
      <c r="H26" s="168"/>
    </row>
    <row r="27" spans="1:8" ht="30" customHeight="1">
      <c r="A27" s="168"/>
      <c r="B27" s="13" t="s">
        <v>30</v>
      </c>
      <c r="C27" s="168" t="s">
        <v>29</v>
      </c>
      <c r="D27" s="168"/>
      <c r="E27" s="168"/>
      <c r="F27" s="168"/>
      <c r="G27" s="168"/>
      <c r="H27" s="168"/>
    </row>
    <row r="28" spans="1:8" ht="30" customHeight="1">
      <c r="A28" s="168"/>
      <c r="B28" s="13" t="s">
        <v>31</v>
      </c>
      <c r="C28" s="168" t="s">
        <v>32</v>
      </c>
      <c r="D28" s="168"/>
      <c r="E28" s="168"/>
      <c r="F28" s="168"/>
      <c r="G28" s="168"/>
      <c r="H28" s="168"/>
    </row>
    <row r="29" spans="1:8" ht="30" customHeight="1">
      <c r="A29" s="168"/>
      <c r="B29" s="13" t="s">
        <v>33</v>
      </c>
      <c r="C29" s="168" t="s">
        <v>34</v>
      </c>
      <c r="D29" s="168"/>
      <c r="E29" s="168"/>
      <c r="F29" s="168"/>
      <c r="G29" s="168"/>
      <c r="H29" s="168"/>
    </row>
    <row r="30" spans="1:8" ht="61.5" customHeight="1">
      <c r="A30" s="168"/>
      <c r="B30" s="13" t="s">
        <v>35</v>
      </c>
      <c r="C30" s="167" t="s">
        <v>36</v>
      </c>
      <c r="D30" s="168"/>
      <c r="E30" s="168"/>
      <c r="F30" s="168"/>
      <c r="G30" s="168"/>
      <c r="H30" s="168"/>
    </row>
    <row r="31" spans="1:8" ht="30" customHeight="1">
      <c r="A31" s="168" t="s">
        <v>37</v>
      </c>
      <c r="B31" s="13" t="s">
        <v>38</v>
      </c>
      <c r="C31" s="16" t="s">
        <v>39</v>
      </c>
      <c r="D31" s="16"/>
      <c r="E31" s="179" t="s">
        <v>40</v>
      </c>
      <c r="F31" s="180"/>
      <c r="G31" s="180"/>
      <c r="H31" s="181"/>
    </row>
    <row r="32" spans="1:8" ht="30" customHeight="1">
      <c r="A32" s="168"/>
      <c r="B32" s="13" t="s">
        <v>41</v>
      </c>
      <c r="C32" s="16" t="s">
        <v>39</v>
      </c>
      <c r="D32" s="17"/>
      <c r="E32" s="179" t="s">
        <v>42</v>
      </c>
      <c r="F32" s="180"/>
      <c r="G32" s="180"/>
      <c r="H32" s="181"/>
    </row>
    <row r="33" spans="1:8" ht="30" customHeight="1">
      <c r="A33" s="168"/>
      <c r="B33" s="13" t="s">
        <v>43</v>
      </c>
      <c r="C33" s="16" t="s">
        <v>39</v>
      </c>
      <c r="D33" s="17"/>
      <c r="E33" s="182"/>
      <c r="F33" s="183"/>
      <c r="G33" s="183"/>
      <c r="H33" s="184"/>
    </row>
    <row r="34" spans="1:8" ht="30" customHeight="1">
      <c r="A34" s="168"/>
      <c r="B34" s="13" t="s">
        <v>44</v>
      </c>
      <c r="C34" s="168" t="s">
        <v>45</v>
      </c>
      <c r="D34" s="168"/>
      <c r="E34" s="168"/>
      <c r="F34" s="168"/>
      <c r="G34" s="168"/>
      <c r="H34" s="168"/>
    </row>
    <row r="35" spans="1:8" ht="30" customHeight="1">
      <c r="A35" s="168"/>
      <c r="B35" s="15" t="s">
        <v>46</v>
      </c>
      <c r="C35" s="168" t="s">
        <v>47</v>
      </c>
      <c r="D35" s="168"/>
      <c r="E35" s="168"/>
      <c r="F35" s="168"/>
      <c r="G35" s="185"/>
      <c r="H35" s="185"/>
    </row>
    <row r="36" spans="1:8" ht="30" customHeight="1">
      <c r="A36" s="168"/>
      <c r="B36" s="13" t="s">
        <v>48</v>
      </c>
      <c r="C36" s="18" t="s">
        <v>49</v>
      </c>
      <c r="D36" s="170" t="s">
        <v>50</v>
      </c>
      <c r="E36" s="170"/>
      <c r="F36" s="182"/>
      <c r="G36" s="183"/>
      <c r="H36" s="184"/>
    </row>
    <row r="37" spans="1:8" ht="30" customHeight="1">
      <c r="A37" s="168"/>
      <c r="B37" s="170" t="s">
        <v>51</v>
      </c>
      <c r="C37" s="13" t="s">
        <v>52</v>
      </c>
      <c r="D37" s="170" t="s">
        <v>53</v>
      </c>
      <c r="E37" s="170"/>
      <c r="F37" s="170" t="s">
        <v>54</v>
      </c>
      <c r="G37" s="178"/>
      <c r="H37" s="19" t="s">
        <v>55</v>
      </c>
    </row>
    <row r="38" spans="1:8" ht="30" customHeight="1">
      <c r="A38" s="168"/>
      <c r="B38" s="170"/>
      <c r="C38" s="18" t="s">
        <v>56</v>
      </c>
      <c r="D38" s="170" t="str">
        <f>D36</f>
        <v>○○科</v>
      </c>
      <c r="E38" s="170"/>
      <c r="F38" s="170" t="s">
        <v>57</v>
      </c>
      <c r="G38" s="170"/>
      <c r="H38" s="13" t="s">
        <v>58</v>
      </c>
    </row>
    <row r="39" spans="1:8" ht="30" customHeight="1">
      <c r="A39" s="168"/>
      <c r="B39" s="170"/>
      <c r="C39" s="18" t="s">
        <v>59</v>
      </c>
      <c r="D39" s="170"/>
      <c r="E39" s="170"/>
      <c r="F39" s="170"/>
      <c r="G39" s="170"/>
      <c r="H39" s="13"/>
    </row>
    <row r="40" spans="1:8" ht="30" customHeight="1">
      <c r="A40" s="168"/>
      <c r="B40" s="170"/>
      <c r="C40" s="18" t="s">
        <v>59</v>
      </c>
      <c r="D40" s="170"/>
      <c r="E40" s="170"/>
      <c r="F40" s="170"/>
      <c r="G40" s="170"/>
      <c r="H40" s="13"/>
    </row>
    <row r="41" spans="1:8" ht="30" customHeight="1">
      <c r="A41" s="168"/>
      <c r="B41" s="170"/>
      <c r="C41" s="18" t="s">
        <v>59</v>
      </c>
      <c r="D41" s="170"/>
      <c r="E41" s="170"/>
      <c r="F41" s="170"/>
      <c r="G41" s="170"/>
      <c r="H41" s="13"/>
    </row>
    <row r="42" spans="1:8" ht="30" customHeight="1">
      <c r="A42" s="168"/>
      <c r="B42" s="170"/>
      <c r="C42" s="18" t="s">
        <v>59</v>
      </c>
      <c r="D42" s="170"/>
      <c r="E42" s="170"/>
      <c r="F42" s="170"/>
      <c r="G42" s="170"/>
      <c r="H42" s="13"/>
    </row>
    <row r="43" spans="1:8" ht="30" customHeight="1">
      <c r="A43" s="168"/>
      <c r="B43" s="170"/>
      <c r="C43" s="18" t="s">
        <v>59</v>
      </c>
      <c r="D43" s="170"/>
      <c r="E43" s="170"/>
      <c r="F43" s="170"/>
      <c r="G43" s="170"/>
      <c r="H43" s="13"/>
    </row>
    <row r="44" spans="1:8" ht="30" customHeight="1">
      <c r="A44" s="168"/>
      <c r="B44" s="170"/>
      <c r="C44" s="18" t="s">
        <v>60</v>
      </c>
      <c r="D44" s="170"/>
      <c r="E44" s="170"/>
      <c r="F44" s="170"/>
      <c r="G44" s="170"/>
      <c r="H44" s="13"/>
    </row>
    <row r="45" spans="1:8" ht="30" customHeight="1">
      <c r="A45" s="168"/>
      <c r="B45" s="170"/>
      <c r="C45" s="18" t="s">
        <v>59</v>
      </c>
      <c r="D45" s="170"/>
      <c r="E45" s="170"/>
      <c r="F45" s="170"/>
      <c r="G45" s="170"/>
      <c r="H45" s="13"/>
    </row>
    <row r="46" spans="1:8" ht="30" customHeight="1">
      <c r="A46" s="168"/>
      <c r="B46" s="170"/>
      <c r="C46" s="18" t="s">
        <v>59</v>
      </c>
      <c r="D46" s="170"/>
      <c r="E46" s="170"/>
      <c r="F46" s="170"/>
      <c r="G46" s="170"/>
      <c r="H46" s="13"/>
    </row>
    <row r="47" spans="1:8" ht="30" customHeight="1">
      <c r="A47" s="168"/>
      <c r="B47" s="170"/>
      <c r="C47" s="18" t="s">
        <v>59</v>
      </c>
      <c r="D47" s="170"/>
      <c r="E47" s="170"/>
      <c r="F47" s="170"/>
      <c r="G47" s="170"/>
      <c r="H47" s="13"/>
    </row>
    <row r="48" spans="1:8" ht="30" customHeight="1">
      <c r="A48" s="168"/>
      <c r="B48" s="170"/>
      <c r="C48" s="18" t="s">
        <v>59</v>
      </c>
      <c r="D48" s="170"/>
      <c r="E48" s="170"/>
      <c r="F48" s="170"/>
      <c r="G48" s="170"/>
      <c r="H48" s="13"/>
    </row>
    <row r="49" spans="1:8" ht="30" customHeight="1">
      <c r="A49" s="168"/>
      <c r="B49" s="170"/>
      <c r="C49" s="18" t="s">
        <v>59</v>
      </c>
      <c r="D49" s="170"/>
      <c r="E49" s="170"/>
      <c r="F49" s="170"/>
      <c r="G49" s="170"/>
      <c r="H49" s="13"/>
    </row>
    <row r="50" spans="1:8" ht="30" customHeight="1">
      <c r="A50" s="168"/>
      <c r="B50" s="170"/>
      <c r="C50" s="18" t="s">
        <v>59</v>
      </c>
      <c r="D50" s="170"/>
      <c r="E50" s="170"/>
      <c r="F50" s="170"/>
      <c r="G50" s="170"/>
      <c r="H50" s="13"/>
    </row>
    <row r="51" spans="1:8" ht="30" customHeight="1">
      <c r="A51" s="168"/>
      <c r="B51" s="170"/>
      <c r="C51" s="18" t="s">
        <v>59</v>
      </c>
      <c r="D51" s="170"/>
      <c r="E51" s="170"/>
      <c r="F51" s="170"/>
      <c r="G51" s="170"/>
      <c r="H51" s="13"/>
    </row>
    <row r="52" spans="1:8" ht="30" customHeight="1">
      <c r="A52" s="168"/>
      <c r="B52" s="170"/>
      <c r="C52" s="18" t="s">
        <v>59</v>
      </c>
      <c r="D52" s="170"/>
      <c r="E52" s="170"/>
      <c r="F52" s="170"/>
      <c r="G52" s="170"/>
      <c r="H52" s="13"/>
    </row>
    <row r="53" spans="1:8" ht="30" customHeight="1">
      <c r="A53" s="168"/>
      <c r="B53" s="170"/>
      <c r="C53" s="18" t="s">
        <v>59</v>
      </c>
      <c r="D53" s="170"/>
      <c r="E53" s="170"/>
      <c r="F53" s="170"/>
      <c r="G53" s="170"/>
      <c r="H53" s="13"/>
    </row>
    <row r="54" spans="1:8" ht="30" customHeight="1">
      <c r="A54" s="168"/>
      <c r="B54" s="170"/>
      <c r="C54" s="18" t="s">
        <v>60</v>
      </c>
      <c r="D54" s="170"/>
      <c r="E54" s="170"/>
      <c r="F54" s="170"/>
      <c r="G54" s="170"/>
      <c r="H54" s="13"/>
    </row>
    <row r="55" spans="1:8" ht="30" customHeight="1">
      <c r="A55" s="168"/>
      <c r="B55" s="170"/>
      <c r="C55" s="18" t="s">
        <v>59</v>
      </c>
      <c r="D55" s="170"/>
      <c r="E55" s="170"/>
      <c r="F55" s="170"/>
      <c r="G55" s="170"/>
      <c r="H55" s="13"/>
    </row>
    <row r="56" spans="1:8" ht="30" customHeight="1">
      <c r="A56" s="168"/>
      <c r="B56" s="170"/>
      <c r="C56" s="18" t="s">
        <v>59</v>
      </c>
      <c r="D56" s="170"/>
      <c r="E56" s="170"/>
      <c r="F56" s="170"/>
      <c r="G56" s="170"/>
      <c r="H56" s="13"/>
    </row>
    <row r="57" spans="1:8" ht="30" customHeight="1">
      <c r="A57" s="168"/>
      <c r="B57" s="170"/>
      <c r="C57" s="18" t="s">
        <v>59</v>
      </c>
      <c r="D57" s="170"/>
      <c r="E57" s="170"/>
      <c r="F57" s="170"/>
      <c r="G57" s="170"/>
      <c r="H57" s="13"/>
    </row>
    <row r="58" spans="1:8" ht="30" customHeight="1">
      <c r="A58" s="168"/>
      <c r="B58" s="170"/>
      <c r="C58" s="18" t="s">
        <v>59</v>
      </c>
      <c r="D58" s="170"/>
      <c r="E58" s="170"/>
      <c r="F58" s="170"/>
      <c r="G58" s="170"/>
      <c r="H58" s="13"/>
    </row>
    <row r="59" spans="1:8" ht="30" customHeight="1">
      <c r="A59" s="168" t="s">
        <v>61</v>
      </c>
      <c r="B59" s="13" t="s">
        <v>62</v>
      </c>
      <c r="C59" s="168"/>
      <c r="D59" s="168"/>
      <c r="E59" s="168"/>
      <c r="F59" s="168"/>
      <c r="G59" s="168"/>
      <c r="H59" s="168"/>
    </row>
    <row r="60" spans="1:8" ht="30" customHeight="1">
      <c r="A60" s="168"/>
      <c r="B60" s="13" t="s">
        <v>63</v>
      </c>
      <c r="C60" s="168"/>
      <c r="D60" s="168"/>
      <c r="E60" s="168"/>
      <c r="F60" s="168"/>
      <c r="G60" s="168"/>
      <c r="H60" s="168"/>
    </row>
    <row r="61" spans="1:8" ht="30" customHeight="1">
      <c r="A61" s="168"/>
      <c r="B61" s="13" t="s">
        <v>64</v>
      </c>
      <c r="C61" s="186"/>
      <c r="D61" s="186"/>
      <c r="E61" s="186"/>
      <c r="F61" s="186"/>
      <c r="G61" s="186"/>
      <c r="H61" s="186"/>
    </row>
    <row r="62" spans="1:8" ht="30" customHeight="1">
      <c r="A62" s="168"/>
      <c r="B62" s="13" t="s">
        <v>65</v>
      </c>
      <c r="C62" s="187"/>
      <c r="D62" s="187"/>
      <c r="E62" s="187"/>
      <c r="F62" s="187"/>
      <c r="G62" s="187"/>
      <c r="H62" s="187"/>
    </row>
    <row r="63" spans="1:8" ht="30" customHeight="1">
      <c r="A63" s="168"/>
      <c r="B63" s="13" t="s">
        <v>66</v>
      </c>
      <c r="C63" s="168"/>
      <c r="D63" s="168"/>
      <c r="E63" s="168"/>
      <c r="F63" s="168"/>
      <c r="G63" s="168"/>
      <c r="H63" s="168"/>
    </row>
    <row r="64" spans="1:8" ht="30" customHeight="1">
      <c r="A64" s="168"/>
      <c r="B64" s="13" t="s">
        <v>67</v>
      </c>
      <c r="C64" s="168"/>
      <c r="D64" s="168"/>
      <c r="E64" s="168"/>
      <c r="F64" s="168"/>
      <c r="G64" s="168"/>
      <c r="H64" s="168"/>
    </row>
    <row r="65" spans="1:8" ht="30" customHeight="1">
      <c r="A65" s="168"/>
      <c r="B65" s="13" t="s">
        <v>68</v>
      </c>
      <c r="C65" s="186"/>
      <c r="D65" s="186"/>
      <c r="E65" s="186"/>
      <c r="F65" s="186"/>
      <c r="G65" s="186"/>
      <c r="H65" s="186"/>
    </row>
    <row r="66" spans="1:8" ht="30" customHeight="1">
      <c r="A66" s="168"/>
      <c r="B66" s="13" t="s">
        <v>69</v>
      </c>
      <c r="C66" s="187"/>
      <c r="D66" s="187"/>
      <c r="E66" s="187"/>
      <c r="F66" s="187"/>
      <c r="G66" s="187"/>
      <c r="H66" s="187"/>
    </row>
    <row r="67" spans="1:8" ht="30" customHeight="1">
      <c r="A67" s="168"/>
      <c r="B67" s="13" t="s">
        <v>70</v>
      </c>
      <c r="C67" s="168"/>
      <c r="D67" s="168"/>
      <c r="E67" s="168"/>
      <c r="F67" s="168"/>
      <c r="G67" s="168"/>
      <c r="H67" s="168"/>
    </row>
    <row r="68" spans="1:8" ht="33.950000000000003" customHeight="1">
      <c r="A68" s="167" t="s">
        <v>71</v>
      </c>
      <c r="B68" s="169" t="s">
        <v>72</v>
      </c>
      <c r="C68" s="168" t="s">
        <v>73</v>
      </c>
      <c r="D68" s="168"/>
      <c r="E68" s="168"/>
      <c r="F68" s="168"/>
      <c r="G68" s="168"/>
      <c r="H68" s="168"/>
    </row>
    <row r="69" spans="1:8" ht="33.950000000000003" customHeight="1">
      <c r="A69" s="167"/>
      <c r="B69" s="169"/>
      <c r="C69" s="168" t="s">
        <v>73</v>
      </c>
      <c r="D69" s="168"/>
      <c r="E69" s="168"/>
      <c r="F69" s="168"/>
      <c r="G69" s="168"/>
      <c r="H69" s="168"/>
    </row>
    <row r="70" spans="1:8" ht="30" customHeight="1">
      <c r="A70" s="167" t="s">
        <v>74</v>
      </c>
      <c r="B70" s="13" t="s">
        <v>75</v>
      </c>
      <c r="C70" s="168" t="s">
        <v>76</v>
      </c>
      <c r="D70" s="168"/>
      <c r="E70" s="168"/>
      <c r="F70" s="168"/>
      <c r="G70" s="168"/>
      <c r="H70" s="168"/>
    </row>
    <row r="71" spans="1:8" ht="30" customHeight="1">
      <c r="A71" s="167"/>
      <c r="B71" s="14" t="s">
        <v>77</v>
      </c>
      <c r="C71" s="20" t="s">
        <v>2</v>
      </c>
      <c r="D71" s="170" t="s">
        <v>78</v>
      </c>
      <c r="E71" s="170"/>
      <c r="F71" s="182"/>
      <c r="G71" s="183"/>
      <c r="H71" s="184"/>
    </row>
    <row r="72" spans="1:8" ht="30" customHeight="1">
      <c r="A72" s="167"/>
      <c r="B72" s="13" t="s">
        <v>79</v>
      </c>
      <c r="C72" s="20" t="s">
        <v>2</v>
      </c>
      <c r="D72" s="170" t="s">
        <v>78</v>
      </c>
      <c r="E72" s="170"/>
      <c r="F72" s="182"/>
      <c r="G72" s="183"/>
      <c r="H72" s="184"/>
    </row>
    <row r="73" spans="1:8" ht="30" customHeight="1">
      <c r="A73" s="167"/>
      <c r="B73" s="13" t="s">
        <v>80</v>
      </c>
      <c r="C73" s="188"/>
      <c r="D73" s="188"/>
      <c r="E73" s="188"/>
      <c r="F73" s="188"/>
      <c r="G73" s="188"/>
      <c r="H73" s="188"/>
    </row>
    <row r="74" spans="1:8" ht="30" customHeight="1">
      <c r="A74" s="167"/>
      <c r="B74" s="169" t="s">
        <v>81</v>
      </c>
      <c r="C74" s="170" t="s">
        <v>82</v>
      </c>
      <c r="D74" s="170"/>
      <c r="E74" s="168"/>
      <c r="F74" s="168"/>
      <c r="G74" s="168"/>
      <c r="H74" s="168"/>
    </row>
    <row r="75" spans="1:8" ht="30" customHeight="1">
      <c r="A75" s="167"/>
      <c r="B75" s="169"/>
      <c r="C75" s="170" t="s">
        <v>83</v>
      </c>
      <c r="D75" s="170"/>
      <c r="E75" s="168"/>
      <c r="F75" s="168"/>
      <c r="G75" s="168"/>
      <c r="H75" s="168"/>
    </row>
    <row r="76" spans="1:8" ht="30" customHeight="1">
      <c r="A76" s="167"/>
      <c r="B76" s="169"/>
      <c r="C76" s="170" t="s">
        <v>84</v>
      </c>
      <c r="D76" s="170"/>
      <c r="E76" s="168"/>
      <c r="F76" s="168"/>
      <c r="G76" s="168"/>
      <c r="H76" s="168"/>
    </row>
    <row r="77" spans="1:8" ht="30" customHeight="1">
      <c r="A77" s="167"/>
      <c r="B77" s="21" t="s">
        <v>85</v>
      </c>
      <c r="C77" s="189" t="s">
        <v>86</v>
      </c>
      <c r="D77" s="189"/>
      <c r="E77" s="189"/>
      <c r="F77" s="189"/>
      <c r="G77" s="189"/>
      <c r="H77" s="189"/>
    </row>
    <row r="78" spans="1:8" ht="30" customHeight="1">
      <c r="A78" s="167"/>
      <c r="B78" s="170" t="s">
        <v>87</v>
      </c>
      <c r="C78" s="168" t="s">
        <v>88</v>
      </c>
      <c r="D78" s="168"/>
      <c r="E78" s="168"/>
      <c r="F78" s="168"/>
      <c r="G78" s="168"/>
      <c r="H78" s="168"/>
    </row>
    <row r="79" spans="1:8" ht="30" customHeight="1">
      <c r="A79" s="167"/>
      <c r="B79" s="170"/>
      <c r="C79" s="16" t="s">
        <v>89</v>
      </c>
      <c r="D79" s="16"/>
      <c r="E79" s="16"/>
      <c r="F79" s="22"/>
      <c r="G79" s="23" t="s">
        <v>90</v>
      </c>
      <c r="H79" s="16"/>
    </row>
    <row r="80" spans="1:8" ht="30" customHeight="1">
      <c r="A80" s="167"/>
      <c r="B80" s="190" t="s">
        <v>91</v>
      </c>
      <c r="C80" s="189" t="s">
        <v>92</v>
      </c>
      <c r="D80" s="189"/>
      <c r="E80" s="189"/>
      <c r="F80" s="189"/>
      <c r="G80" s="189"/>
      <c r="H80" s="189"/>
    </row>
    <row r="81" spans="1:8" ht="30" customHeight="1">
      <c r="A81" s="167"/>
      <c r="B81" s="190"/>
      <c r="C81" s="24" t="s">
        <v>93</v>
      </c>
      <c r="D81" s="24"/>
      <c r="E81" s="24"/>
      <c r="F81" s="189"/>
      <c r="G81" s="189"/>
      <c r="H81" s="189"/>
    </row>
    <row r="82" spans="1:8" ht="30" customHeight="1">
      <c r="A82" s="167"/>
      <c r="B82" s="170" t="s">
        <v>94</v>
      </c>
      <c r="C82" s="168" t="s">
        <v>95</v>
      </c>
      <c r="D82" s="168"/>
      <c r="E82" s="168"/>
      <c r="F82" s="168"/>
      <c r="G82" s="168"/>
      <c r="H82" s="168"/>
    </row>
    <row r="83" spans="1:8" ht="30" customHeight="1">
      <c r="A83" s="167"/>
      <c r="B83" s="170"/>
      <c r="C83" s="168" t="s">
        <v>96</v>
      </c>
      <c r="D83" s="168"/>
      <c r="E83" s="168"/>
      <c r="F83" s="168"/>
      <c r="G83" s="168"/>
      <c r="H83" s="168"/>
    </row>
    <row r="84" spans="1:8" ht="30" customHeight="1">
      <c r="A84" s="167"/>
      <c r="B84" s="170"/>
      <c r="C84" s="168" t="s">
        <v>97</v>
      </c>
      <c r="D84" s="168"/>
      <c r="E84" s="168"/>
      <c r="F84" s="168"/>
      <c r="G84" s="168"/>
      <c r="H84" s="168"/>
    </row>
    <row r="85" spans="1:8" ht="30" customHeight="1">
      <c r="A85" s="167"/>
      <c r="B85" s="170"/>
      <c r="C85" s="168" t="s">
        <v>98</v>
      </c>
      <c r="D85" s="168"/>
      <c r="E85" s="168"/>
      <c r="F85" s="168"/>
      <c r="G85" s="168"/>
      <c r="H85" s="168"/>
    </row>
    <row r="86" spans="1:8" ht="30" customHeight="1">
      <c r="A86" s="167"/>
      <c r="B86" s="170"/>
      <c r="C86" s="168" t="s">
        <v>99</v>
      </c>
      <c r="D86" s="168"/>
      <c r="E86" s="168"/>
      <c r="F86" s="168"/>
      <c r="G86" s="168"/>
      <c r="H86" s="168"/>
    </row>
    <row r="87" spans="1:8" ht="30" customHeight="1">
      <c r="A87" s="167"/>
      <c r="B87" s="170"/>
      <c r="C87" s="168" t="s">
        <v>100</v>
      </c>
      <c r="D87" s="168"/>
      <c r="E87" s="168"/>
      <c r="F87" s="168"/>
      <c r="G87" s="168"/>
      <c r="H87" s="168"/>
    </row>
    <row r="88" spans="1:8" ht="30" customHeight="1">
      <c r="A88" s="167"/>
      <c r="B88" s="170"/>
      <c r="C88" s="168" t="s">
        <v>101</v>
      </c>
      <c r="D88" s="168"/>
      <c r="E88" s="168"/>
      <c r="F88" s="168"/>
      <c r="G88" s="168"/>
      <c r="H88" s="168"/>
    </row>
    <row r="89" spans="1:8" ht="29.25" customHeight="1">
      <c r="A89" s="167" t="s">
        <v>102</v>
      </c>
      <c r="B89" s="170" t="s">
        <v>103</v>
      </c>
      <c r="C89" s="191"/>
      <c r="D89" s="191"/>
      <c r="E89" s="191"/>
      <c r="F89" s="191"/>
      <c r="G89" s="191"/>
      <c r="H89" s="191"/>
    </row>
    <row r="90" spans="1:8" ht="29.25" customHeight="1">
      <c r="A90" s="167"/>
      <c r="B90" s="170"/>
      <c r="C90" s="168"/>
      <c r="D90" s="168"/>
      <c r="E90" s="168"/>
      <c r="F90" s="168"/>
      <c r="G90" s="168"/>
      <c r="H90" s="168"/>
    </row>
    <row r="91" spans="1:8" ht="29.25" customHeight="1">
      <c r="A91" s="167"/>
      <c r="B91" s="170"/>
      <c r="C91" s="168"/>
      <c r="D91" s="168"/>
      <c r="E91" s="168"/>
      <c r="F91" s="168"/>
      <c r="G91" s="168"/>
      <c r="H91" s="168"/>
    </row>
    <row r="92" spans="1:8" ht="29.25" customHeight="1">
      <c r="A92" s="167"/>
      <c r="B92" s="13" t="s">
        <v>104</v>
      </c>
      <c r="C92" s="168"/>
      <c r="D92" s="168"/>
      <c r="E92" s="168"/>
      <c r="F92" s="168"/>
      <c r="G92" s="168"/>
      <c r="H92" s="168"/>
    </row>
    <row r="93" spans="1:8" ht="29.25" customHeight="1">
      <c r="A93" s="167"/>
      <c r="B93" s="170" t="s">
        <v>105</v>
      </c>
      <c r="C93" s="168"/>
      <c r="D93" s="168"/>
      <c r="E93" s="168"/>
      <c r="F93" s="168"/>
      <c r="G93" s="168"/>
      <c r="H93" s="168"/>
    </row>
    <row r="94" spans="1:8" ht="29.25" customHeight="1">
      <c r="A94" s="167"/>
      <c r="B94" s="170"/>
      <c r="C94" s="168"/>
      <c r="D94" s="168"/>
      <c r="E94" s="168"/>
      <c r="F94" s="168"/>
      <c r="G94" s="168"/>
      <c r="H94" s="168"/>
    </row>
    <row r="95" spans="1:8" ht="30" customHeight="1">
      <c r="A95" s="168" t="s">
        <v>106</v>
      </c>
      <c r="B95" s="170" t="s">
        <v>103</v>
      </c>
      <c r="C95" s="191"/>
      <c r="D95" s="191"/>
      <c r="E95" s="191"/>
      <c r="F95" s="191"/>
      <c r="G95" s="191"/>
      <c r="H95" s="191"/>
    </row>
    <row r="96" spans="1:8" ht="30" customHeight="1">
      <c r="A96" s="168"/>
      <c r="B96" s="170"/>
      <c r="C96" s="168"/>
      <c r="D96" s="168"/>
      <c r="E96" s="168"/>
      <c r="F96" s="168"/>
      <c r="G96" s="168"/>
      <c r="H96" s="168"/>
    </row>
    <row r="97" spans="1:8" ht="30" customHeight="1">
      <c r="A97" s="168"/>
      <c r="B97" s="170"/>
      <c r="C97" s="168"/>
      <c r="D97" s="168"/>
      <c r="E97" s="168"/>
      <c r="F97" s="168"/>
      <c r="G97" s="168"/>
      <c r="H97" s="168"/>
    </row>
    <row r="98" spans="1:8" ht="30" customHeight="1">
      <c r="A98" s="168"/>
      <c r="B98" s="13" t="s">
        <v>104</v>
      </c>
      <c r="C98" s="168"/>
      <c r="D98" s="168"/>
      <c r="E98" s="168"/>
      <c r="F98" s="168"/>
      <c r="G98" s="168"/>
      <c r="H98" s="168"/>
    </row>
    <row r="99" spans="1:8" ht="30" customHeight="1">
      <c r="A99" s="168"/>
      <c r="B99" s="25" t="s">
        <v>53</v>
      </c>
      <c r="C99" s="168"/>
      <c r="D99" s="168"/>
      <c r="E99" s="168"/>
      <c r="F99" s="168"/>
      <c r="G99" s="168"/>
      <c r="H99" s="168"/>
    </row>
    <row r="100" spans="1:8" ht="30" customHeight="1">
      <c r="A100" s="168"/>
      <c r="B100" s="25" t="s">
        <v>55</v>
      </c>
      <c r="C100" s="168"/>
      <c r="D100" s="168"/>
      <c r="E100" s="168"/>
      <c r="F100" s="168"/>
      <c r="G100" s="168"/>
      <c r="H100" s="168"/>
    </row>
    <row r="101" spans="1:8" ht="30" customHeight="1">
      <c r="A101" s="168"/>
      <c r="B101" s="13" t="s">
        <v>107</v>
      </c>
      <c r="C101" s="168"/>
      <c r="D101" s="168"/>
      <c r="E101" s="168"/>
      <c r="F101" s="168"/>
      <c r="G101" s="168"/>
      <c r="H101" s="168"/>
    </row>
    <row r="102" spans="1:8" ht="30" customHeight="1">
      <c r="A102" s="168"/>
      <c r="B102" s="13" t="s">
        <v>108</v>
      </c>
      <c r="C102" s="168"/>
      <c r="D102" s="168"/>
      <c r="E102" s="168"/>
      <c r="F102" s="168"/>
      <c r="G102" s="168"/>
      <c r="H102" s="168"/>
    </row>
    <row r="103" spans="1:8" ht="30" customHeight="1">
      <c r="A103" s="168"/>
      <c r="B103" s="13" t="s">
        <v>109</v>
      </c>
      <c r="C103" s="168"/>
      <c r="D103" s="168"/>
      <c r="E103" s="168"/>
      <c r="F103" s="168"/>
      <c r="G103" s="168"/>
      <c r="H103" s="168"/>
    </row>
    <row r="104" spans="1:8" ht="30" customHeight="1">
      <c r="A104" s="167" t="s">
        <v>110</v>
      </c>
      <c r="B104" s="170" t="s">
        <v>103</v>
      </c>
      <c r="C104" s="191"/>
      <c r="D104" s="191"/>
      <c r="E104" s="191"/>
      <c r="F104" s="191"/>
      <c r="G104" s="191"/>
      <c r="H104" s="191"/>
    </row>
    <row r="105" spans="1:8" ht="30" customHeight="1">
      <c r="A105" s="168"/>
      <c r="B105" s="170"/>
      <c r="C105" s="168"/>
      <c r="D105" s="168"/>
      <c r="E105" s="168"/>
      <c r="F105" s="168"/>
      <c r="G105" s="168"/>
      <c r="H105" s="168"/>
    </row>
    <row r="106" spans="1:8" ht="30" customHeight="1">
      <c r="A106" s="168"/>
      <c r="B106" s="170"/>
      <c r="C106" s="168"/>
      <c r="D106" s="168"/>
      <c r="E106" s="168"/>
      <c r="F106" s="168"/>
      <c r="G106" s="168"/>
      <c r="H106" s="168"/>
    </row>
    <row r="107" spans="1:8" ht="30" customHeight="1">
      <c r="A107" s="168"/>
      <c r="B107" s="13" t="s">
        <v>104</v>
      </c>
      <c r="C107" s="168"/>
      <c r="D107" s="168"/>
      <c r="E107" s="168"/>
      <c r="F107" s="168"/>
      <c r="G107" s="168"/>
      <c r="H107" s="168"/>
    </row>
    <row r="108" spans="1:8" ht="30" customHeight="1">
      <c r="A108" s="168"/>
      <c r="B108" s="25" t="s">
        <v>53</v>
      </c>
      <c r="C108" s="168"/>
      <c r="D108" s="168"/>
      <c r="E108" s="168"/>
      <c r="F108" s="168"/>
      <c r="G108" s="168"/>
      <c r="H108" s="168"/>
    </row>
    <row r="109" spans="1:8" ht="30" customHeight="1">
      <c r="A109" s="168"/>
      <c r="B109" s="25" t="s">
        <v>55</v>
      </c>
      <c r="C109" s="168"/>
      <c r="D109" s="168"/>
      <c r="E109" s="168"/>
      <c r="F109" s="168"/>
      <c r="G109" s="168"/>
      <c r="H109" s="168"/>
    </row>
    <row r="110" spans="1:8" ht="30" customHeight="1">
      <c r="A110" s="168"/>
      <c r="B110" s="13" t="s">
        <v>107</v>
      </c>
      <c r="C110" s="168"/>
      <c r="D110" s="168"/>
      <c r="E110" s="168"/>
      <c r="F110" s="168"/>
      <c r="G110" s="168"/>
      <c r="H110" s="168"/>
    </row>
    <row r="111" spans="1:8" ht="30" customHeight="1">
      <c r="A111" s="168"/>
      <c r="B111" s="13" t="s">
        <v>108</v>
      </c>
      <c r="C111" s="168"/>
      <c r="D111" s="168"/>
      <c r="E111" s="168"/>
      <c r="F111" s="168"/>
      <c r="G111" s="168"/>
      <c r="H111" s="168"/>
    </row>
    <row r="112" spans="1:8" ht="30" customHeight="1">
      <c r="A112" s="168"/>
      <c r="B112" s="13" t="s">
        <v>111</v>
      </c>
      <c r="C112" s="168"/>
      <c r="D112" s="168"/>
      <c r="E112" s="168"/>
      <c r="F112" s="168"/>
      <c r="G112" s="168"/>
      <c r="H112" s="168"/>
    </row>
    <row r="113" spans="1:8" ht="30" customHeight="1">
      <c r="A113" s="189" t="s">
        <v>350</v>
      </c>
      <c r="B113" s="13" t="s">
        <v>112</v>
      </c>
      <c r="C113" s="168"/>
      <c r="D113" s="168"/>
      <c r="E113" s="168"/>
      <c r="F113" s="168"/>
      <c r="G113" s="168"/>
      <c r="H113" s="168"/>
    </row>
    <row r="114" spans="1:8" ht="30" customHeight="1">
      <c r="A114" s="189"/>
      <c r="B114" s="170" t="s">
        <v>113</v>
      </c>
      <c r="C114" s="168"/>
      <c r="D114" s="168"/>
      <c r="E114" s="168"/>
      <c r="F114" s="168"/>
      <c r="G114" s="168"/>
      <c r="H114" s="168"/>
    </row>
    <row r="115" spans="1:8" ht="30" customHeight="1">
      <c r="A115" s="189"/>
      <c r="B115" s="170"/>
      <c r="C115" s="168"/>
      <c r="D115" s="168"/>
      <c r="E115" s="168"/>
      <c r="F115" s="168"/>
      <c r="G115" s="168"/>
      <c r="H115" s="168"/>
    </row>
    <row r="116" spans="1:8" ht="30" customHeight="1">
      <c r="A116" s="189"/>
      <c r="B116" s="170" t="s">
        <v>114</v>
      </c>
      <c r="C116" s="191"/>
      <c r="D116" s="191"/>
      <c r="E116" s="191"/>
      <c r="F116" s="191"/>
      <c r="G116" s="191"/>
      <c r="H116" s="191"/>
    </row>
    <row r="117" spans="1:8" ht="30" customHeight="1">
      <c r="A117" s="189"/>
      <c r="B117" s="170"/>
      <c r="C117" s="168"/>
      <c r="D117" s="168"/>
      <c r="E117" s="168"/>
      <c r="F117" s="168"/>
      <c r="G117" s="168"/>
      <c r="H117" s="168"/>
    </row>
    <row r="118" spans="1:8" ht="30" customHeight="1">
      <c r="A118" s="189"/>
      <c r="B118" s="170"/>
      <c r="C118" s="168"/>
      <c r="D118" s="168"/>
      <c r="E118" s="168"/>
      <c r="F118" s="168"/>
      <c r="G118" s="168"/>
      <c r="H118" s="168"/>
    </row>
    <row r="119" spans="1:8" ht="30" customHeight="1">
      <c r="A119" s="189"/>
      <c r="B119" s="25" t="s">
        <v>115</v>
      </c>
      <c r="C119" s="168"/>
      <c r="D119" s="168"/>
      <c r="E119" s="168"/>
      <c r="F119" s="168"/>
      <c r="G119" s="168"/>
      <c r="H119" s="168"/>
    </row>
    <row r="120" spans="1:8" ht="30" customHeight="1">
      <c r="A120" s="189"/>
      <c r="B120" s="25" t="s">
        <v>116</v>
      </c>
      <c r="C120" s="168"/>
      <c r="D120" s="168"/>
      <c r="E120" s="168"/>
      <c r="F120" s="168"/>
      <c r="G120" s="168"/>
      <c r="H120" s="168"/>
    </row>
    <row r="121" spans="1:8" ht="30" customHeight="1">
      <c r="A121" s="189"/>
      <c r="B121" s="25" t="s">
        <v>117</v>
      </c>
      <c r="C121" s="168"/>
      <c r="D121" s="168"/>
      <c r="E121" s="168"/>
      <c r="F121" s="168"/>
      <c r="G121" s="168"/>
      <c r="H121" s="168"/>
    </row>
    <row r="122" spans="1:8" ht="30" customHeight="1">
      <c r="A122" s="189"/>
      <c r="B122" s="190" t="s">
        <v>118</v>
      </c>
      <c r="C122" s="191"/>
      <c r="D122" s="191"/>
      <c r="E122" s="191"/>
      <c r="F122" s="191"/>
      <c r="G122" s="191"/>
      <c r="H122" s="191"/>
    </row>
    <row r="123" spans="1:8" ht="30" customHeight="1">
      <c r="A123" s="189"/>
      <c r="B123" s="190"/>
      <c r="C123" s="168"/>
      <c r="D123" s="168"/>
      <c r="E123" s="168"/>
      <c r="F123" s="168"/>
      <c r="G123" s="168"/>
      <c r="H123" s="168"/>
    </row>
    <row r="124" spans="1:8" ht="30" customHeight="1">
      <c r="A124" s="189"/>
      <c r="B124" s="190"/>
      <c r="C124" s="168"/>
      <c r="D124" s="168"/>
      <c r="E124" s="168"/>
      <c r="F124" s="168"/>
      <c r="G124" s="168"/>
      <c r="H124" s="168"/>
    </row>
    <row r="125" spans="1:8" ht="30" customHeight="1">
      <c r="A125" s="189"/>
      <c r="B125" s="13" t="s">
        <v>119</v>
      </c>
      <c r="C125" s="168"/>
      <c r="D125" s="168"/>
      <c r="E125" s="168"/>
      <c r="F125" s="168"/>
      <c r="G125" s="168"/>
      <c r="H125" s="168"/>
    </row>
    <row r="126" spans="1:8">
      <c r="A126" s="2" t="s">
        <v>120</v>
      </c>
    </row>
  </sheetData>
  <mergeCells count="173">
    <mergeCell ref="C125:H125"/>
    <mergeCell ref="A113:A125"/>
    <mergeCell ref="C118:H118"/>
    <mergeCell ref="C119:H119"/>
    <mergeCell ref="C120:H120"/>
    <mergeCell ref="C121:H121"/>
    <mergeCell ref="B122:B124"/>
    <mergeCell ref="C122:H122"/>
    <mergeCell ref="C123:H123"/>
    <mergeCell ref="C124:H124"/>
    <mergeCell ref="C113:H113"/>
    <mergeCell ref="B114:B115"/>
    <mergeCell ref="C114:H114"/>
    <mergeCell ref="C115:H115"/>
    <mergeCell ref="B116:B118"/>
    <mergeCell ref="C116:H116"/>
    <mergeCell ref="C117:H117"/>
    <mergeCell ref="C103:H103"/>
    <mergeCell ref="A104:A112"/>
    <mergeCell ref="B104:B106"/>
    <mergeCell ref="C104:H104"/>
    <mergeCell ref="C105:H105"/>
    <mergeCell ref="C106:H106"/>
    <mergeCell ref="C107:H107"/>
    <mergeCell ref="C108:H108"/>
    <mergeCell ref="C109:H109"/>
    <mergeCell ref="C110:H110"/>
    <mergeCell ref="A95:A103"/>
    <mergeCell ref="B95:B97"/>
    <mergeCell ref="C95:H95"/>
    <mergeCell ref="C96:H96"/>
    <mergeCell ref="C97:H97"/>
    <mergeCell ref="C98:H98"/>
    <mergeCell ref="C99:H99"/>
    <mergeCell ref="C100:H100"/>
    <mergeCell ref="C101:H101"/>
    <mergeCell ref="C102:H102"/>
    <mergeCell ref="C111:H111"/>
    <mergeCell ref="C112:H112"/>
    <mergeCell ref="C87:H87"/>
    <mergeCell ref="C88:H88"/>
    <mergeCell ref="C77:H77"/>
    <mergeCell ref="B78:B79"/>
    <mergeCell ref="C78:H78"/>
    <mergeCell ref="B80:B81"/>
    <mergeCell ref="C80:H80"/>
    <mergeCell ref="F81:H81"/>
    <mergeCell ref="A89:A94"/>
    <mergeCell ref="B89:B91"/>
    <mergeCell ref="C89:H89"/>
    <mergeCell ref="C90:H90"/>
    <mergeCell ref="C91:H91"/>
    <mergeCell ref="C92:H92"/>
    <mergeCell ref="B93:B94"/>
    <mergeCell ref="C93:H93"/>
    <mergeCell ref="C94:H94"/>
    <mergeCell ref="C73:H73"/>
    <mergeCell ref="B74:B76"/>
    <mergeCell ref="C74:D74"/>
    <mergeCell ref="E74:H74"/>
    <mergeCell ref="C75:D75"/>
    <mergeCell ref="E75:H75"/>
    <mergeCell ref="C76:D76"/>
    <mergeCell ref="E76:H76"/>
    <mergeCell ref="A68:A69"/>
    <mergeCell ref="B68:B69"/>
    <mergeCell ref="C68:H68"/>
    <mergeCell ref="C69:H69"/>
    <mergeCell ref="A70:A88"/>
    <mergeCell ref="C70:H70"/>
    <mergeCell ref="D71:F71"/>
    <mergeCell ref="G71:H71"/>
    <mergeCell ref="D72:F72"/>
    <mergeCell ref="G72:H72"/>
    <mergeCell ref="B82:B88"/>
    <mergeCell ref="C82:H82"/>
    <mergeCell ref="C83:H83"/>
    <mergeCell ref="C84:H84"/>
    <mergeCell ref="C85:H85"/>
    <mergeCell ref="C86:H86"/>
    <mergeCell ref="A59:A67"/>
    <mergeCell ref="C59:H59"/>
    <mergeCell ref="C60:H60"/>
    <mergeCell ref="C61:H61"/>
    <mergeCell ref="C62:H62"/>
    <mergeCell ref="C63:H63"/>
    <mergeCell ref="C64:H64"/>
    <mergeCell ref="C65:H65"/>
    <mergeCell ref="C66:H66"/>
    <mergeCell ref="C67:H67"/>
    <mergeCell ref="D57:E57"/>
    <mergeCell ref="F57:G57"/>
    <mergeCell ref="D58:E58"/>
    <mergeCell ref="F58:G58"/>
    <mergeCell ref="D53:E53"/>
    <mergeCell ref="F53:G53"/>
    <mergeCell ref="D54:E54"/>
    <mergeCell ref="F54:G54"/>
    <mergeCell ref="D55:E55"/>
    <mergeCell ref="F55:G55"/>
    <mergeCell ref="D52:E52"/>
    <mergeCell ref="F52:G52"/>
    <mergeCell ref="D47:E47"/>
    <mergeCell ref="F47:G47"/>
    <mergeCell ref="D48:E48"/>
    <mergeCell ref="F48:G48"/>
    <mergeCell ref="D49:E49"/>
    <mergeCell ref="F49:G49"/>
    <mergeCell ref="D56:E56"/>
    <mergeCell ref="F56:G56"/>
    <mergeCell ref="F41:G41"/>
    <mergeCell ref="D42:E42"/>
    <mergeCell ref="F42:G42"/>
    <mergeCell ref="D43:E43"/>
    <mergeCell ref="F43:G43"/>
    <mergeCell ref="D50:E50"/>
    <mergeCell ref="F50:G50"/>
    <mergeCell ref="D51:E51"/>
    <mergeCell ref="F51:G51"/>
    <mergeCell ref="F37:G37"/>
    <mergeCell ref="D38:E38"/>
    <mergeCell ref="F38:G38"/>
    <mergeCell ref="D39:E39"/>
    <mergeCell ref="F39:G39"/>
    <mergeCell ref="D40:E40"/>
    <mergeCell ref="F40:G40"/>
    <mergeCell ref="A31:A58"/>
    <mergeCell ref="E31:H31"/>
    <mergeCell ref="E32:H32"/>
    <mergeCell ref="E33:H33"/>
    <mergeCell ref="C34:H34"/>
    <mergeCell ref="C35:H35"/>
    <mergeCell ref="D36:F36"/>
    <mergeCell ref="G36:H36"/>
    <mergeCell ref="B37:B58"/>
    <mergeCell ref="D37:E37"/>
    <mergeCell ref="D44:E44"/>
    <mergeCell ref="F44:G44"/>
    <mergeCell ref="D45:E45"/>
    <mergeCell ref="F45:G45"/>
    <mergeCell ref="D46:E46"/>
    <mergeCell ref="F46:G46"/>
    <mergeCell ref="D41:E41"/>
    <mergeCell ref="C25:H25"/>
    <mergeCell ref="C26:H26"/>
    <mergeCell ref="C27:H27"/>
    <mergeCell ref="C28:H28"/>
    <mergeCell ref="C29:H29"/>
    <mergeCell ref="C30:H30"/>
    <mergeCell ref="A17:A30"/>
    <mergeCell ref="C17:H17"/>
    <mergeCell ref="C18:H18"/>
    <mergeCell ref="C19:H19"/>
    <mergeCell ref="B20:B22"/>
    <mergeCell ref="C20:H20"/>
    <mergeCell ref="C21:H21"/>
    <mergeCell ref="C22:H22"/>
    <mergeCell ref="C23:H23"/>
    <mergeCell ref="C24:H24"/>
    <mergeCell ref="A11:A16"/>
    <mergeCell ref="C11:H11"/>
    <mergeCell ref="C12:H12"/>
    <mergeCell ref="C13:H13"/>
    <mergeCell ref="C14:H14"/>
    <mergeCell ref="C15:H15"/>
    <mergeCell ref="C16:H16"/>
    <mergeCell ref="F1:H1"/>
    <mergeCell ref="E2:E3"/>
    <mergeCell ref="A6:H6"/>
    <mergeCell ref="A7:A8"/>
    <mergeCell ref="B7:H8"/>
    <mergeCell ref="A9:A10"/>
    <mergeCell ref="B9:H10"/>
  </mergeCells>
  <phoneticPr fontId="3"/>
  <dataValidations count="2">
    <dataValidation type="list" allowBlank="1" showInputMessage="1" showErrorMessage="1" sqref="C65660:F65669 IY65660:JB65669 SU65660:SX65669 ACQ65660:ACT65669 AMM65660:AMP65669 AWI65660:AWL65669 BGE65660:BGH65669 BQA65660:BQD65669 BZW65660:BZZ65669 CJS65660:CJV65669 CTO65660:CTR65669 DDK65660:DDN65669 DNG65660:DNJ65669 DXC65660:DXF65669 EGY65660:EHB65669 EQU65660:EQX65669 FAQ65660:FAT65669 FKM65660:FKP65669 FUI65660:FUL65669 GEE65660:GEH65669 GOA65660:GOD65669 GXW65660:GXZ65669 HHS65660:HHV65669 HRO65660:HRR65669 IBK65660:IBN65669 ILG65660:ILJ65669 IVC65660:IVF65669 JEY65660:JFB65669 JOU65660:JOX65669 JYQ65660:JYT65669 KIM65660:KIP65669 KSI65660:KSL65669 LCE65660:LCH65669 LMA65660:LMD65669 LVW65660:LVZ65669 MFS65660:MFV65669 MPO65660:MPR65669 MZK65660:MZN65669 NJG65660:NJJ65669 NTC65660:NTF65669 OCY65660:ODB65669 OMU65660:OMX65669 OWQ65660:OWT65669 PGM65660:PGP65669 PQI65660:PQL65669 QAE65660:QAH65669 QKA65660:QKD65669 QTW65660:QTZ65669 RDS65660:RDV65669 RNO65660:RNR65669 RXK65660:RXN65669 SHG65660:SHJ65669 SRC65660:SRF65669 TAY65660:TBB65669 TKU65660:TKX65669 TUQ65660:TUT65669 UEM65660:UEP65669 UOI65660:UOL65669 UYE65660:UYH65669 VIA65660:VID65669 VRW65660:VRZ65669 WBS65660:WBV65669 WLO65660:WLR65669 WVK65660:WVN65669 C131196:F131205 IY131196:JB131205 SU131196:SX131205 ACQ131196:ACT131205 AMM131196:AMP131205 AWI131196:AWL131205 BGE131196:BGH131205 BQA131196:BQD131205 BZW131196:BZZ131205 CJS131196:CJV131205 CTO131196:CTR131205 DDK131196:DDN131205 DNG131196:DNJ131205 DXC131196:DXF131205 EGY131196:EHB131205 EQU131196:EQX131205 FAQ131196:FAT131205 FKM131196:FKP131205 FUI131196:FUL131205 GEE131196:GEH131205 GOA131196:GOD131205 GXW131196:GXZ131205 HHS131196:HHV131205 HRO131196:HRR131205 IBK131196:IBN131205 ILG131196:ILJ131205 IVC131196:IVF131205 JEY131196:JFB131205 JOU131196:JOX131205 JYQ131196:JYT131205 KIM131196:KIP131205 KSI131196:KSL131205 LCE131196:LCH131205 LMA131196:LMD131205 LVW131196:LVZ131205 MFS131196:MFV131205 MPO131196:MPR131205 MZK131196:MZN131205 NJG131196:NJJ131205 NTC131196:NTF131205 OCY131196:ODB131205 OMU131196:OMX131205 OWQ131196:OWT131205 PGM131196:PGP131205 PQI131196:PQL131205 QAE131196:QAH131205 QKA131196:QKD131205 QTW131196:QTZ131205 RDS131196:RDV131205 RNO131196:RNR131205 RXK131196:RXN131205 SHG131196:SHJ131205 SRC131196:SRF131205 TAY131196:TBB131205 TKU131196:TKX131205 TUQ131196:TUT131205 UEM131196:UEP131205 UOI131196:UOL131205 UYE131196:UYH131205 VIA131196:VID131205 VRW131196:VRZ131205 WBS131196:WBV131205 WLO131196:WLR131205 WVK131196:WVN131205 C196732:F196741 IY196732:JB196741 SU196732:SX196741 ACQ196732:ACT196741 AMM196732:AMP196741 AWI196732:AWL196741 BGE196732:BGH196741 BQA196732:BQD196741 BZW196732:BZZ196741 CJS196732:CJV196741 CTO196732:CTR196741 DDK196732:DDN196741 DNG196732:DNJ196741 DXC196732:DXF196741 EGY196732:EHB196741 EQU196732:EQX196741 FAQ196732:FAT196741 FKM196732:FKP196741 FUI196732:FUL196741 GEE196732:GEH196741 GOA196732:GOD196741 GXW196732:GXZ196741 HHS196732:HHV196741 HRO196732:HRR196741 IBK196732:IBN196741 ILG196732:ILJ196741 IVC196732:IVF196741 JEY196732:JFB196741 JOU196732:JOX196741 JYQ196732:JYT196741 KIM196732:KIP196741 KSI196732:KSL196741 LCE196732:LCH196741 LMA196732:LMD196741 LVW196732:LVZ196741 MFS196732:MFV196741 MPO196732:MPR196741 MZK196732:MZN196741 NJG196732:NJJ196741 NTC196732:NTF196741 OCY196732:ODB196741 OMU196732:OMX196741 OWQ196732:OWT196741 PGM196732:PGP196741 PQI196732:PQL196741 QAE196732:QAH196741 QKA196732:QKD196741 QTW196732:QTZ196741 RDS196732:RDV196741 RNO196732:RNR196741 RXK196732:RXN196741 SHG196732:SHJ196741 SRC196732:SRF196741 TAY196732:TBB196741 TKU196732:TKX196741 TUQ196732:TUT196741 UEM196732:UEP196741 UOI196732:UOL196741 UYE196732:UYH196741 VIA196732:VID196741 VRW196732:VRZ196741 WBS196732:WBV196741 WLO196732:WLR196741 WVK196732:WVN196741 C262268:F262277 IY262268:JB262277 SU262268:SX262277 ACQ262268:ACT262277 AMM262268:AMP262277 AWI262268:AWL262277 BGE262268:BGH262277 BQA262268:BQD262277 BZW262268:BZZ262277 CJS262268:CJV262277 CTO262268:CTR262277 DDK262268:DDN262277 DNG262268:DNJ262277 DXC262268:DXF262277 EGY262268:EHB262277 EQU262268:EQX262277 FAQ262268:FAT262277 FKM262268:FKP262277 FUI262268:FUL262277 GEE262268:GEH262277 GOA262268:GOD262277 GXW262268:GXZ262277 HHS262268:HHV262277 HRO262268:HRR262277 IBK262268:IBN262277 ILG262268:ILJ262277 IVC262268:IVF262277 JEY262268:JFB262277 JOU262268:JOX262277 JYQ262268:JYT262277 KIM262268:KIP262277 KSI262268:KSL262277 LCE262268:LCH262277 LMA262268:LMD262277 LVW262268:LVZ262277 MFS262268:MFV262277 MPO262268:MPR262277 MZK262268:MZN262277 NJG262268:NJJ262277 NTC262268:NTF262277 OCY262268:ODB262277 OMU262268:OMX262277 OWQ262268:OWT262277 PGM262268:PGP262277 PQI262268:PQL262277 QAE262268:QAH262277 QKA262268:QKD262277 QTW262268:QTZ262277 RDS262268:RDV262277 RNO262268:RNR262277 RXK262268:RXN262277 SHG262268:SHJ262277 SRC262268:SRF262277 TAY262268:TBB262277 TKU262268:TKX262277 TUQ262268:TUT262277 UEM262268:UEP262277 UOI262268:UOL262277 UYE262268:UYH262277 VIA262268:VID262277 VRW262268:VRZ262277 WBS262268:WBV262277 WLO262268:WLR262277 WVK262268:WVN262277 C327804:F327813 IY327804:JB327813 SU327804:SX327813 ACQ327804:ACT327813 AMM327804:AMP327813 AWI327804:AWL327813 BGE327804:BGH327813 BQA327804:BQD327813 BZW327804:BZZ327813 CJS327804:CJV327813 CTO327804:CTR327813 DDK327804:DDN327813 DNG327804:DNJ327813 DXC327804:DXF327813 EGY327804:EHB327813 EQU327804:EQX327813 FAQ327804:FAT327813 FKM327804:FKP327813 FUI327804:FUL327813 GEE327804:GEH327813 GOA327804:GOD327813 GXW327804:GXZ327813 HHS327804:HHV327813 HRO327804:HRR327813 IBK327804:IBN327813 ILG327804:ILJ327813 IVC327804:IVF327813 JEY327804:JFB327813 JOU327804:JOX327813 JYQ327804:JYT327813 KIM327804:KIP327813 KSI327804:KSL327813 LCE327804:LCH327813 LMA327804:LMD327813 LVW327804:LVZ327813 MFS327804:MFV327813 MPO327804:MPR327813 MZK327804:MZN327813 NJG327804:NJJ327813 NTC327804:NTF327813 OCY327804:ODB327813 OMU327804:OMX327813 OWQ327804:OWT327813 PGM327804:PGP327813 PQI327804:PQL327813 QAE327804:QAH327813 QKA327804:QKD327813 QTW327804:QTZ327813 RDS327804:RDV327813 RNO327804:RNR327813 RXK327804:RXN327813 SHG327804:SHJ327813 SRC327804:SRF327813 TAY327804:TBB327813 TKU327804:TKX327813 TUQ327804:TUT327813 UEM327804:UEP327813 UOI327804:UOL327813 UYE327804:UYH327813 VIA327804:VID327813 VRW327804:VRZ327813 WBS327804:WBV327813 WLO327804:WLR327813 WVK327804:WVN327813 C393340:F393349 IY393340:JB393349 SU393340:SX393349 ACQ393340:ACT393349 AMM393340:AMP393349 AWI393340:AWL393349 BGE393340:BGH393349 BQA393340:BQD393349 BZW393340:BZZ393349 CJS393340:CJV393349 CTO393340:CTR393349 DDK393340:DDN393349 DNG393340:DNJ393349 DXC393340:DXF393349 EGY393340:EHB393349 EQU393340:EQX393349 FAQ393340:FAT393349 FKM393340:FKP393349 FUI393340:FUL393349 GEE393340:GEH393349 GOA393340:GOD393349 GXW393340:GXZ393349 HHS393340:HHV393349 HRO393340:HRR393349 IBK393340:IBN393349 ILG393340:ILJ393349 IVC393340:IVF393349 JEY393340:JFB393349 JOU393340:JOX393349 JYQ393340:JYT393349 KIM393340:KIP393349 KSI393340:KSL393349 LCE393340:LCH393349 LMA393340:LMD393349 LVW393340:LVZ393349 MFS393340:MFV393349 MPO393340:MPR393349 MZK393340:MZN393349 NJG393340:NJJ393349 NTC393340:NTF393349 OCY393340:ODB393349 OMU393340:OMX393349 OWQ393340:OWT393349 PGM393340:PGP393349 PQI393340:PQL393349 QAE393340:QAH393349 QKA393340:QKD393349 QTW393340:QTZ393349 RDS393340:RDV393349 RNO393340:RNR393349 RXK393340:RXN393349 SHG393340:SHJ393349 SRC393340:SRF393349 TAY393340:TBB393349 TKU393340:TKX393349 TUQ393340:TUT393349 UEM393340:UEP393349 UOI393340:UOL393349 UYE393340:UYH393349 VIA393340:VID393349 VRW393340:VRZ393349 WBS393340:WBV393349 WLO393340:WLR393349 WVK393340:WVN393349 C458876:F458885 IY458876:JB458885 SU458876:SX458885 ACQ458876:ACT458885 AMM458876:AMP458885 AWI458876:AWL458885 BGE458876:BGH458885 BQA458876:BQD458885 BZW458876:BZZ458885 CJS458876:CJV458885 CTO458876:CTR458885 DDK458876:DDN458885 DNG458876:DNJ458885 DXC458876:DXF458885 EGY458876:EHB458885 EQU458876:EQX458885 FAQ458876:FAT458885 FKM458876:FKP458885 FUI458876:FUL458885 GEE458876:GEH458885 GOA458876:GOD458885 GXW458876:GXZ458885 HHS458876:HHV458885 HRO458876:HRR458885 IBK458876:IBN458885 ILG458876:ILJ458885 IVC458876:IVF458885 JEY458876:JFB458885 JOU458876:JOX458885 JYQ458876:JYT458885 KIM458876:KIP458885 KSI458876:KSL458885 LCE458876:LCH458885 LMA458876:LMD458885 LVW458876:LVZ458885 MFS458876:MFV458885 MPO458876:MPR458885 MZK458876:MZN458885 NJG458876:NJJ458885 NTC458876:NTF458885 OCY458876:ODB458885 OMU458876:OMX458885 OWQ458876:OWT458885 PGM458876:PGP458885 PQI458876:PQL458885 QAE458876:QAH458885 QKA458876:QKD458885 QTW458876:QTZ458885 RDS458876:RDV458885 RNO458876:RNR458885 RXK458876:RXN458885 SHG458876:SHJ458885 SRC458876:SRF458885 TAY458876:TBB458885 TKU458876:TKX458885 TUQ458876:TUT458885 UEM458876:UEP458885 UOI458876:UOL458885 UYE458876:UYH458885 VIA458876:VID458885 VRW458876:VRZ458885 WBS458876:WBV458885 WLO458876:WLR458885 WVK458876:WVN458885 C524412:F524421 IY524412:JB524421 SU524412:SX524421 ACQ524412:ACT524421 AMM524412:AMP524421 AWI524412:AWL524421 BGE524412:BGH524421 BQA524412:BQD524421 BZW524412:BZZ524421 CJS524412:CJV524421 CTO524412:CTR524421 DDK524412:DDN524421 DNG524412:DNJ524421 DXC524412:DXF524421 EGY524412:EHB524421 EQU524412:EQX524421 FAQ524412:FAT524421 FKM524412:FKP524421 FUI524412:FUL524421 GEE524412:GEH524421 GOA524412:GOD524421 GXW524412:GXZ524421 HHS524412:HHV524421 HRO524412:HRR524421 IBK524412:IBN524421 ILG524412:ILJ524421 IVC524412:IVF524421 JEY524412:JFB524421 JOU524412:JOX524421 JYQ524412:JYT524421 KIM524412:KIP524421 KSI524412:KSL524421 LCE524412:LCH524421 LMA524412:LMD524421 LVW524412:LVZ524421 MFS524412:MFV524421 MPO524412:MPR524421 MZK524412:MZN524421 NJG524412:NJJ524421 NTC524412:NTF524421 OCY524412:ODB524421 OMU524412:OMX524421 OWQ524412:OWT524421 PGM524412:PGP524421 PQI524412:PQL524421 QAE524412:QAH524421 QKA524412:QKD524421 QTW524412:QTZ524421 RDS524412:RDV524421 RNO524412:RNR524421 RXK524412:RXN524421 SHG524412:SHJ524421 SRC524412:SRF524421 TAY524412:TBB524421 TKU524412:TKX524421 TUQ524412:TUT524421 UEM524412:UEP524421 UOI524412:UOL524421 UYE524412:UYH524421 VIA524412:VID524421 VRW524412:VRZ524421 WBS524412:WBV524421 WLO524412:WLR524421 WVK524412:WVN524421 C589948:F589957 IY589948:JB589957 SU589948:SX589957 ACQ589948:ACT589957 AMM589948:AMP589957 AWI589948:AWL589957 BGE589948:BGH589957 BQA589948:BQD589957 BZW589948:BZZ589957 CJS589948:CJV589957 CTO589948:CTR589957 DDK589948:DDN589957 DNG589948:DNJ589957 DXC589948:DXF589957 EGY589948:EHB589957 EQU589948:EQX589957 FAQ589948:FAT589957 FKM589948:FKP589957 FUI589948:FUL589957 GEE589948:GEH589957 GOA589948:GOD589957 GXW589948:GXZ589957 HHS589948:HHV589957 HRO589948:HRR589957 IBK589948:IBN589957 ILG589948:ILJ589957 IVC589948:IVF589957 JEY589948:JFB589957 JOU589948:JOX589957 JYQ589948:JYT589957 KIM589948:KIP589957 KSI589948:KSL589957 LCE589948:LCH589957 LMA589948:LMD589957 LVW589948:LVZ589957 MFS589948:MFV589957 MPO589948:MPR589957 MZK589948:MZN589957 NJG589948:NJJ589957 NTC589948:NTF589957 OCY589948:ODB589957 OMU589948:OMX589957 OWQ589948:OWT589957 PGM589948:PGP589957 PQI589948:PQL589957 QAE589948:QAH589957 QKA589948:QKD589957 QTW589948:QTZ589957 RDS589948:RDV589957 RNO589948:RNR589957 RXK589948:RXN589957 SHG589948:SHJ589957 SRC589948:SRF589957 TAY589948:TBB589957 TKU589948:TKX589957 TUQ589948:TUT589957 UEM589948:UEP589957 UOI589948:UOL589957 UYE589948:UYH589957 VIA589948:VID589957 VRW589948:VRZ589957 WBS589948:WBV589957 WLO589948:WLR589957 WVK589948:WVN589957 C655484:F655493 IY655484:JB655493 SU655484:SX655493 ACQ655484:ACT655493 AMM655484:AMP655493 AWI655484:AWL655493 BGE655484:BGH655493 BQA655484:BQD655493 BZW655484:BZZ655493 CJS655484:CJV655493 CTO655484:CTR655493 DDK655484:DDN655493 DNG655484:DNJ655493 DXC655484:DXF655493 EGY655484:EHB655493 EQU655484:EQX655493 FAQ655484:FAT655493 FKM655484:FKP655493 FUI655484:FUL655493 GEE655484:GEH655493 GOA655484:GOD655493 GXW655484:GXZ655493 HHS655484:HHV655493 HRO655484:HRR655493 IBK655484:IBN655493 ILG655484:ILJ655493 IVC655484:IVF655493 JEY655484:JFB655493 JOU655484:JOX655493 JYQ655484:JYT655493 KIM655484:KIP655493 KSI655484:KSL655493 LCE655484:LCH655493 LMA655484:LMD655493 LVW655484:LVZ655493 MFS655484:MFV655493 MPO655484:MPR655493 MZK655484:MZN655493 NJG655484:NJJ655493 NTC655484:NTF655493 OCY655484:ODB655493 OMU655484:OMX655493 OWQ655484:OWT655493 PGM655484:PGP655493 PQI655484:PQL655493 QAE655484:QAH655493 QKA655484:QKD655493 QTW655484:QTZ655493 RDS655484:RDV655493 RNO655484:RNR655493 RXK655484:RXN655493 SHG655484:SHJ655493 SRC655484:SRF655493 TAY655484:TBB655493 TKU655484:TKX655493 TUQ655484:TUT655493 UEM655484:UEP655493 UOI655484:UOL655493 UYE655484:UYH655493 VIA655484:VID655493 VRW655484:VRZ655493 WBS655484:WBV655493 WLO655484:WLR655493 WVK655484:WVN655493 C721020:F721029 IY721020:JB721029 SU721020:SX721029 ACQ721020:ACT721029 AMM721020:AMP721029 AWI721020:AWL721029 BGE721020:BGH721029 BQA721020:BQD721029 BZW721020:BZZ721029 CJS721020:CJV721029 CTO721020:CTR721029 DDK721020:DDN721029 DNG721020:DNJ721029 DXC721020:DXF721029 EGY721020:EHB721029 EQU721020:EQX721029 FAQ721020:FAT721029 FKM721020:FKP721029 FUI721020:FUL721029 GEE721020:GEH721029 GOA721020:GOD721029 GXW721020:GXZ721029 HHS721020:HHV721029 HRO721020:HRR721029 IBK721020:IBN721029 ILG721020:ILJ721029 IVC721020:IVF721029 JEY721020:JFB721029 JOU721020:JOX721029 JYQ721020:JYT721029 KIM721020:KIP721029 KSI721020:KSL721029 LCE721020:LCH721029 LMA721020:LMD721029 LVW721020:LVZ721029 MFS721020:MFV721029 MPO721020:MPR721029 MZK721020:MZN721029 NJG721020:NJJ721029 NTC721020:NTF721029 OCY721020:ODB721029 OMU721020:OMX721029 OWQ721020:OWT721029 PGM721020:PGP721029 PQI721020:PQL721029 QAE721020:QAH721029 QKA721020:QKD721029 QTW721020:QTZ721029 RDS721020:RDV721029 RNO721020:RNR721029 RXK721020:RXN721029 SHG721020:SHJ721029 SRC721020:SRF721029 TAY721020:TBB721029 TKU721020:TKX721029 TUQ721020:TUT721029 UEM721020:UEP721029 UOI721020:UOL721029 UYE721020:UYH721029 VIA721020:VID721029 VRW721020:VRZ721029 WBS721020:WBV721029 WLO721020:WLR721029 WVK721020:WVN721029 C786556:F786565 IY786556:JB786565 SU786556:SX786565 ACQ786556:ACT786565 AMM786556:AMP786565 AWI786556:AWL786565 BGE786556:BGH786565 BQA786556:BQD786565 BZW786556:BZZ786565 CJS786556:CJV786565 CTO786556:CTR786565 DDK786556:DDN786565 DNG786556:DNJ786565 DXC786556:DXF786565 EGY786556:EHB786565 EQU786556:EQX786565 FAQ786556:FAT786565 FKM786556:FKP786565 FUI786556:FUL786565 GEE786556:GEH786565 GOA786556:GOD786565 GXW786556:GXZ786565 HHS786556:HHV786565 HRO786556:HRR786565 IBK786556:IBN786565 ILG786556:ILJ786565 IVC786556:IVF786565 JEY786556:JFB786565 JOU786556:JOX786565 JYQ786556:JYT786565 KIM786556:KIP786565 KSI786556:KSL786565 LCE786556:LCH786565 LMA786556:LMD786565 LVW786556:LVZ786565 MFS786556:MFV786565 MPO786556:MPR786565 MZK786556:MZN786565 NJG786556:NJJ786565 NTC786556:NTF786565 OCY786556:ODB786565 OMU786556:OMX786565 OWQ786556:OWT786565 PGM786556:PGP786565 PQI786556:PQL786565 QAE786556:QAH786565 QKA786556:QKD786565 QTW786556:QTZ786565 RDS786556:RDV786565 RNO786556:RNR786565 RXK786556:RXN786565 SHG786556:SHJ786565 SRC786556:SRF786565 TAY786556:TBB786565 TKU786556:TKX786565 TUQ786556:TUT786565 UEM786556:UEP786565 UOI786556:UOL786565 UYE786556:UYH786565 VIA786556:VID786565 VRW786556:VRZ786565 WBS786556:WBV786565 WLO786556:WLR786565 WVK786556:WVN786565 C852092:F852101 IY852092:JB852101 SU852092:SX852101 ACQ852092:ACT852101 AMM852092:AMP852101 AWI852092:AWL852101 BGE852092:BGH852101 BQA852092:BQD852101 BZW852092:BZZ852101 CJS852092:CJV852101 CTO852092:CTR852101 DDK852092:DDN852101 DNG852092:DNJ852101 DXC852092:DXF852101 EGY852092:EHB852101 EQU852092:EQX852101 FAQ852092:FAT852101 FKM852092:FKP852101 FUI852092:FUL852101 GEE852092:GEH852101 GOA852092:GOD852101 GXW852092:GXZ852101 HHS852092:HHV852101 HRO852092:HRR852101 IBK852092:IBN852101 ILG852092:ILJ852101 IVC852092:IVF852101 JEY852092:JFB852101 JOU852092:JOX852101 JYQ852092:JYT852101 KIM852092:KIP852101 KSI852092:KSL852101 LCE852092:LCH852101 LMA852092:LMD852101 LVW852092:LVZ852101 MFS852092:MFV852101 MPO852092:MPR852101 MZK852092:MZN852101 NJG852092:NJJ852101 NTC852092:NTF852101 OCY852092:ODB852101 OMU852092:OMX852101 OWQ852092:OWT852101 PGM852092:PGP852101 PQI852092:PQL852101 QAE852092:QAH852101 QKA852092:QKD852101 QTW852092:QTZ852101 RDS852092:RDV852101 RNO852092:RNR852101 RXK852092:RXN852101 SHG852092:SHJ852101 SRC852092:SRF852101 TAY852092:TBB852101 TKU852092:TKX852101 TUQ852092:TUT852101 UEM852092:UEP852101 UOI852092:UOL852101 UYE852092:UYH852101 VIA852092:VID852101 VRW852092:VRZ852101 WBS852092:WBV852101 WLO852092:WLR852101 WVK852092:WVN852101 C917628:F917637 IY917628:JB917637 SU917628:SX917637 ACQ917628:ACT917637 AMM917628:AMP917637 AWI917628:AWL917637 BGE917628:BGH917637 BQA917628:BQD917637 BZW917628:BZZ917637 CJS917628:CJV917637 CTO917628:CTR917637 DDK917628:DDN917637 DNG917628:DNJ917637 DXC917628:DXF917637 EGY917628:EHB917637 EQU917628:EQX917637 FAQ917628:FAT917637 FKM917628:FKP917637 FUI917628:FUL917637 GEE917628:GEH917637 GOA917628:GOD917637 GXW917628:GXZ917637 HHS917628:HHV917637 HRO917628:HRR917637 IBK917628:IBN917637 ILG917628:ILJ917637 IVC917628:IVF917637 JEY917628:JFB917637 JOU917628:JOX917637 JYQ917628:JYT917637 KIM917628:KIP917637 KSI917628:KSL917637 LCE917628:LCH917637 LMA917628:LMD917637 LVW917628:LVZ917637 MFS917628:MFV917637 MPO917628:MPR917637 MZK917628:MZN917637 NJG917628:NJJ917637 NTC917628:NTF917637 OCY917628:ODB917637 OMU917628:OMX917637 OWQ917628:OWT917637 PGM917628:PGP917637 PQI917628:PQL917637 QAE917628:QAH917637 QKA917628:QKD917637 QTW917628:QTZ917637 RDS917628:RDV917637 RNO917628:RNR917637 RXK917628:RXN917637 SHG917628:SHJ917637 SRC917628:SRF917637 TAY917628:TBB917637 TKU917628:TKX917637 TUQ917628:TUT917637 UEM917628:UEP917637 UOI917628:UOL917637 UYE917628:UYH917637 VIA917628:VID917637 VRW917628:VRZ917637 WBS917628:WBV917637 WLO917628:WLR917637 WVK917628:WVN917637 C983164:F983173 IY983164:JB983173 SU983164:SX983173 ACQ983164:ACT983173 AMM983164:AMP983173 AWI983164:AWL983173 BGE983164:BGH983173 BQA983164:BQD983173 BZW983164:BZZ983173 CJS983164:CJV983173 CTO983164:CTR983173 DDK983164:DDN983173 DNG983164:DNJ983173 DXC983164:DXF983173 EGY983164:EHB983173 EQU983164:EQX983173 FAQ983164:FAT983173 FKM983164:FKP983173 FUI983164:FUL983173 GEE983164:GEH983173 GOA983164:GOD983173 GXW983164:GXZ983173 HHS983164:HHV983173 HRO983164:HRR983173 IBK983164:IBN983173 ILG983164:ILJ983173 IVC983164:IVF983173 JEY983164:JFB983173 JOU983164:JOX983173 JYQ983164:JYT983173 KIM983164:KIP983173 KSI983164:KSL983173 LCE983164:LCH983173 LMA983164:LMD983173 LVW983164:LVZ983173 MFS983164:MFV983173 MPO983164:MPR983173 MZK983164:MZN983173 NJG983164:NJJ983173 NTC983164:NTF983173 OCY983164:ODB983173 OMU983164:OMX983173 OWQ983164:OWT983173 PGM983164:PGP983173 PQI983164:PQL983173 QAE983164:QAH983173 QKA983164:QKD983173 QTW983164:QTZ983173 RDS983164:RDV983173 RNO983164:RNR983173 RXK983164:RXN983173 SHG983164:SHJ983173 SRC983164:SRF983173 TAY983164:TBB983173 TKU983164:TKX983173 TUQ983164:TUT983173 UEM983164:UEP983173 UOI983164:UOL983173 UYE983164:UYH983173 VIA983164:VID983173 VRW983164:VRZ983173 WBS983164:WBV983173 WLO983164:WLR983173 WVK983164:WVN983173" xr:uid="{00000000-0002-0000-0000-000000000000}">
      <formula1>"対照薬,併用薬,レスキュー薬,前投与薬,その他"</formula1>
    </dataValidation>
    <dataValidation type="list" allowBlank="1" sqref="C16:H16 IY16:JD16 SU16:SZ16 ACQ16:ACV16 AMM16:AMR16 AWI16:AWN16 BGE16:BGJ16 BQA16:BQF16 BZW16:CAB16 CJS16:CJX16 CTO16:CTT16 DDK16:DDP16 DNG16:DNL16 DXC16:DXH16 EGY16:EHD16 EQU16:EQZ16 FAQ16:FAV16 FKM16:FKR16 FUI16:FUN16 GEE16:GEJ16 GOA16:GOF16 GXW16:GYB16 HHS16:HHX16 HRO16:HRT16 IBK16:IBP16 ILG16:ILL16 IVC16:IVH16 JEY16:JFD16 JOU16:JOZ16 JYQ16:JYV16 KIM16:KIR16 KSI16:KSN16 LCE16:LCJ16 LMA16:LMF16 LVW16:LWB16 MFS16:MFX16 MPO16:MPT16 MZK16:MZP16 NJG16:NJL16 NTC16:NTH16 OCY16:ODD16 OMU16:OMZ16 OWQ16:OWV16 PGM16:PGR16 PQI16:PQN16 QAE16:QAJ16 QKA16:QKF16 QTW16:QUB16 RDS16:RDX16 RNO16:RNT16 RXK16:RXP16 SHG16:SHL16 SRC16:SRH16 TAY16:TBD16 TKU16:TKZ16 TUQ16:TUV16 UEM16:UER16 UOI16:UON16 UYE16:UYJ16 VIA16:VIF16 VRW16:VSB16 WBS16:WBX16 WLO16:WLT16 WVK16:WVP16 C65540:H65540 IY65540:JD65540 SU65540:SZ65540 ACQ65540:ACV65540 AMM65540:AMR65540 AWI65540:AWN65540 BGE65540:BGJ65540 BQA65540:BQF65540 BZW65540:CAB65540 CJS65540:CJX65540 CTO65540:CTT65540 DDK65540:DDP65540 DNG65540:DNL65540 DXC65540:DXH65540 EGY65540:EHD65540 EQU65540:EQZ65540 FAQ65540:FAV65540 FKM65540:FKR65540 FUI65540:FUN65540 GEE65540:GEJ65540 GOA65540:GOF65540 GXW65540:GYB65540 HHS65540:HHX65540 HRO65540:HRT65540 IBK65540:IBP65540 ILG65540:ILL65540 IVC65540:IVH65540 JEY65540:JFD65540 JOU65540:JOZ65540 JYQ65540:JYV65540 KIM65540:KIR65540 KSI65540:KSN65540 LCE65540:LCJ65540 LMA65540:LMF65540 LVW65540:LWB65540 MFS65540:MFX65540 MPO65540:MPT65540 MZK65540:MZP65540 NJG65540:NJL65540 NTC65540:NTH65540 OCY65540:ODD65540 OMU65540:OMZ65540 OWQ65540:OWV65540 PGM65540:PGR65540 PQI65540:PQN65540 QAE65540:QAJ65540 QKA65540:QKF65540 QTW65540:QUB65540 RDS65540:RDX65540 RNO65540:RNT65540 RXK65540:RXP65540 SHG65540:SHL65540 SRC65540:SRH65540 TAY65540:TBD65540 TKU65540:TKZ65540 TUQ65540:TUV65540 UEM65540:UER65540 UOI65540:UON65540 UYE65540:UYJ65540 VIA65540:VIF65540 VRW65540:VSB65540 WBS65540:WBX65540 WLO65540:WLT65540 WVK65540:WVP65540 C131076:H131076 IY131076:JD131076 SU131076:SZ131076 ACQ131076:ACV131076 AMM131076:AMR131076 AWI131076:AWN131076 BGE131076:BGJ131076 BQA131076:BQF131076 BZW131076:CAB131076 CJS131076:CJX131076 CTO131076:CTT131076 DDK131076:DDP131076 DNG131076:DNL131076 DXC131076:DXH131076 EGY131076:EHD131076 EQU131076:EQZ131076 FAQ131076:FAV131076 FKM131076:FKR131076 FUI131076:FUN131076 GEE131076:GEJ131076 GOA131076:GOF131076 GXW131076:GYB131076 HHS131076:HHX131076 HRO131076:HRT131076 IBK131076:IBP131076 ILG131076:ILL131076 IVC131076:IVH131076 JEY131076:JFD131076 JOU131076:JOZ131076 JYQ131076:JYV131076 KIM131076:KIR131076 KSI131076:KSN131076 LCE131076:LCJ131076 LMA131076:LMF131076 LVW131076:LWB131076 MFS131076:MFX131076 MPO131076:MPT131076 MZK131076:MZP131076 NJG131076:NJL131076 NTC131076:NTH131076 OCY131076:ODD131076 OMU131076:OMZ131076 OWQ131076:OWV131076 PGM131076:PGR131076 PQI131076:PQN131076 QAE131076:QAJ131076 QKA131076:QKF131076 QTW131076:QUB131076 RDS131076:RDX131076 RNO131076:RNT131076 RXK131076:RXP131076 SHG131076:SHL131076 SRC131076:SRH131076 TAY131076:TBD131076 TKU131076:TKZ131076 TUQ131076:TUV131076 UEM131076:UER131076 UOI131076:UON131076 UYE131076:UYJ131076 VIA131076:VIF131076 VRW131076:VSB131076 WBS131076:WBX131076 WLO131076:WLT131076 WVK131076:WVP131076 C196612:H196612 IY196612:JD196612 SU196612:SZ196612 ACQ196612:ACV196612 AMM196612:AMR196612 AWI196612:AWN196612 BGE196612:BGJ196612 BQA196612:BQF196612 BZW196612:CAB196612 CJS196612:CJX196612 CTO196612:CTT196612 DDK196612:DDP196612 DNG196612:DNL196612 DXC196612:DXH196612 EGY196612:EHD196612 EQU196612:EQZ196612 FAQ196612:FAV196612 FKM196612:FKR196612 FUI196612:FUN196612 GEE196612:GEJ196612 GOA196612:GOF196612 GXW196612:GYB196612 HHS196612:HHX196612 HRO196612:HRT196612 IBK196612:IBP196612 ILG196612:ILL196612 IVC196612:IVH196612 JEY196612:JFD196612 JOU196612:JOZ196612 JYQ196612:JYV196612 KIM196612:KIR196612 KSI196612:KSN196612 LCE196612:LCJ196612 LMA196612:LMF196612 LVW196612:LWB196612 MFS196612:MFX196612 MPO196612:MPT196612 MZK196612:MZP196612 NJG196612:NJL196612 NTC196612:NTH196612 OCY196612:ODD196612 OMU196612:OMZ196612 OWQ196612:OWV196612 PGM196612:PGR196612 PQI196612:PQN196612 QAE196612:QAJ196612 QKA196612:QKF196612 QTW196612:QUB196612 RDS196612:RDX196612 RNO196612:RNT196612 RXK196612:RXP196612 SHG196612:SHL196612 SRC196612:SRH196612 TAY196612:TBD196612 TKU196612:TKZ196612 TUQ196612:TUV196612 UEM196612:UER196612 UOI196612:UON196612 UYE196612:UYJ196612 VIA196612:VIF196612 VRW196612:VSB196612 WBS196612:WBX196612 WLO196612:WLT196612 WVK196612:WVP196612 C262148:H262148 IY262148:JD262148 SU262148:SZ262148 ACQ262148:ACV262148 AMM262148:AMR262148 AWI262148:AWN262148 BGE262148:BGJ262148 BQA262148:BQF262148 BZW262148:CAB262148 CJS262148:CJX262148 CTO262148:CTT262148 DDK262148:DDP262148 DNG262148:DNL262148 DXC262148:DXH262148 EGY262148:EHD262148 EQU262148:EQZ262148 FAQ262148:FAV262148 FKM262148:FKR262148 FUI262148:FUN262148 GEE262148:GEJ262148 GOA262148:GOF262148 GXW262148:GYB262148 HHS262148:HHX262148 HRO262148:HRT262148 IBK262148:IBP262148 ILG262148:ILL262148 IVC262148:IVH262148 JEY262148:JFD262148 JOU262148:JOZ262148 JYQ262148:JYV262148 KIM262148:KIR262148 KSI262148:KSN262148 LCE262148:LCJ262148 LMA262148:LMF262148 LVW262148:LWB262148 MFS262148:MFX262148 MPO262148:MPT262148 MZK262148:MZP262148 NJG262148:NJL262148 NTC262148:NTH262148 OCY262148:ODD262148 OMU262148:OMZ262148 OWQ262148:OWV262148 PGM262148:PGR262148 PQI262148:PQN262148 QAE262148:QAJ262148 QKA262148:QKF262148 QTW262148:QUB262148 RDS262148:RDX262148 RNO262148:RNT262148 RXK262148:RXP262148 SHG262148:SHL262148 SRC262148:SRH262148 TAY262148:TBD262148 TKU262148:TKZ262148 TUQ262148:TUV262148 UEM262148:UER262148 UOI262148:UON262148 UYE262148:UYJ262148 VIA262148:VIF262148 VRW262148:VSB262148 WBS262148:WBX262148 WLO262148:WLT262148 WVK262148:WVP262148 C327684:H327684 IY327684:JD327684 SU327684:SZ327684 ACQ327684:ACV327684 AMM327684:AMR327684 AWI327684:AWN327684 BGE327684:BGJ327684 BQA327684:BQF327684 BZW327684:CAB327684 CJS327684:CJX327684 CTO327684:CTT327684 DDK327684:DDP327684 DNG327684:DNL327684 DXC327684:DXH327684 EGY327684:EHD327684 EQU327684:EQZ327684 FAQ327684:FAV327684 FKM327684:FKR327684 FUI327684:FUN327684 GEE327684:GEJ327684 GOA327684:GOF327684 GXW327684:GYB327684 HHS327684:HHX327684 HRO327684:HRT327684 IBK327684:IBP327684 ILG327684:ILL327684 IVC327684:IVH327684 JEY327684:JFD327684 JOU327684:JOZ327684 JYQ327684:JYV327684 KIM327684:KIR327684 KSI327684:KSN327684 LCE327684:LCJ327684 LMA327684:LMF327684 LVW327684:LWB327684 MFS327684:MFX327684 MPO327684:MPT327684 MZK327684:MZP327684 NJG327684:NJL327684 NTC327684:NTH327684 OCY327684:ODD327684 OMU327684:OMZ327684 OWQ327684:OWV327684 PGM327684:PGR327684 PQI327684:PQN327684 QAE327684:QAJ327684 QKA327684:QKF327684 QTW327684:QUB327684 RDS327684:RDX327684 RNO327684:RNT327684 RXK327684:RXP327684 SHG327684:SHL327684 SRC327684:SRH327684 TAY327684:TBD327684 TKU327684:TKZ327684 TUQ327684:TUV327684 UEM327684:UER327684 UOI327684:UON327684 UYE327684:UYJ327684 VIA327684:VIF327684 VRW327684:VSB327684 WBS327684:WBX327684 WLO327684:WLT327684 WVK327684:WVP327684 C393220:H393220 IY393220:JD393220 SU393220:SZ393220 ACQ393220:ACV393220 AMM393220:AMR393220 AWI393220:AWN393220 BGE393220:BGJ393220 BQA393220:BQF393220 BZW393220:CAB393220 CJS393220:CJX393220 CTO393220:CTT393220 DDK393220:DDP393220 DNG393220:DNL393220 DXC393220:DXH393220 EGY393220:EHD393220 EQU393220:EQZ393220 FAQ393220:FAV393220 FKM393220:FKR393220 FUI393220:FUN393220 GEE393220:GEJ393220 GOA393220:GOF393220 GXW393220:GYB393220 HHS393220:HHX393220 HRO393220:HRT393220 IBK393220:IBP393220 ILG393220:ILL393220 IVC393220:IVH393220 JEY393220:JFD393220 JOU393220:JOZ393220 JYQ393220:JYV393220 KIM393220:KIR393220 KSI393220:KSN393220 LCE393220:LCJ393220 LMA393220:LMF393220 LVW393220:LWB393220 MFS393220:MFX393220 MPO393220:MPT393220 MZK393220:MZP393220 NJG393220:NJL393220 NTC393220:NTH393220 OCY393220:ODD393220 OMU393220:OMZ393220 OWQ393220:OWV393220 PGM393220:PGR393220 PQI393220:PQN393220 QAE393220:QAJ393220 QKA393220:QKF393220 QTW393220:QUB393220 RDS393220:RDX393220 RNO393220:RNT393220 RXK393220:RXP393220 SHG393220:SHL393220 SRC393220:SRH393220 TAY393220:TBD393220 TKU393220:TKZ393220 TUQ393220:TUV393220 UEM393220:UER393220 UOI393220:UON393220 UYE393220:UYJ393220 VIA393220:VIF393220 VRW393220:VSB393220 WBS393220:WBX393220 WLO393220:WLT393220 WVK393220:WVP393220 C458756:H458756 IY458756:JD458756 SU458756:SZ458756 ACQ458756:ACV458756 AMM458756:AMR458756 AWI458756:AWN458756 BGE458756:BGJ458756 BQA458756:BQF458756 BZW458756:CAB458756 CJS458756:CJX458756 CTO458756:CTT458756 DDK458756:DDP458756 DNG458756:DNL458756 DXC458756:DXH458756 EGY458756:EHD458756 EQU458756:EQZ458756 FAQ458756:FAV458756 FKM458756:FKR458756 FUI458756:FUN458756 GEE458756:GEJ458756 GOA458756:GOF458756 GXW458756:GYB458756 HHS458756:HHX458756 HRO458756:HRT458756 IBK458756:IBP458756 ILG458756:ILL458756 IVC458756:IVH458756 JEY458756:JFD458756 JOU458756:JOZ458756 JYQ458756:JYV458756 KIM458756:KIR458756 KSI458756:KSN458756 LCE458756:LCJ458756 LMA458756:LMF458756 LVW458756:LWB458756 MFS458756:MFX458756 MPO458756:MPT458756 MZK458756:MZP458756 NJG458756:NJL458756 NTC458756:NTH458756 OCY458756:ODD458756 OMU458756:OMZ458756 OWQ458756:OWV458756 PGM458756:PGR458756 PQI458756:PQN458756 QAE458756:QAJ458756 QKA458756:QKF458756 QTW458756:QUB458756 RDS458756:RDX458756 RNO458756:RNT458756 RXK458756:RXP458756 SHG458756:SHL458756 SRC458756:SRH458756 TAY458756:TBD458756 TKU458756:TKZ458756 TUQ458756:TUV458756 UEM458756:UER458756 UOI458756:UON458756 UYE458756:UYJ458756 VIA458756:VIF458756 VRW458756:VSB458756 WBS458756:WBX458756 WLO458756:WLT458756 WVK458756:WVP458756 C524292:H524292 IY524292:JD524292 SU524292:SZ524292 ACQ524292:ACV524292 AMM524292:AMR524292 AWI524292:AWN524292 BGE524292:BGJ524292 BQA524292:BQF524292 BZW524292:CAB524292 CJS524292:CJX524292 CTO524292:CTT524292 DDK524292:DDP524292 DNG524292:DNL524292 DXC524292:DXH524292 EGY524292:EHD524292 EQU524292:EQZ524292 FAQ524292:FAV524292 FKM524292:FKR524292 FUI524292:FUN524292 GEE524292:GEJ524292 GOA524292:GOF524292 GXW524292:GYB524292 HHS524292:HHX524292 HRO524292:HRT524292 IBK524292:IBP524292 ILG524292:ILL524292 IVC524292:IVH524292 JEY524292:JFD524292 JOU524292:JOZ524292 JYQ524292:JYV524292 KIM524292:KIR524292 KSI524292:KSN524292 LCE524292:LCJ524292 LMA524292:LMF524292 LVW524292:LWB524292 MFS524292:MFX524292 MPO524292:MPT524292 MZK524292:MZP524292 NJG524292:NJL524292 NTC524292:NTH524292 OCY524292:ODD524292 OMU524292:OMZ524292 OWQ524292:OWV524292 PGM524292:PGR524292 PQI524292:PQN524292 QAE524292:QAJ524292 QKA524292:QKF524292 QTW524292:QUB524292 RDS524292:RDX524292 RNO524292:RNT524292 RXK524292:RXP524292 SHG524292:SHL524292 SRC524292:SRH524292 TAY524292:TBD524292 TKU524292:TKZ524292 TUQ524292:TUV524292 UEM524292:UER524292 UOI524292:UON524292 UYE524292:UYJ524292 VIA524292:VIF524292 VRW524292:VSB524292 WBS524292:WBX524292 WLO524292:WLT524292 WVK524292:WVP524292 C589828:H589828 IY589828:JD589828 SU589828:SZ589828 ACQ589828:ACV589828 AMM589828:AMR589828 AWI589828:AWN589828 BGE589828:BGJ589828 BQA589828:BQF589828 BZW589828:CAB589828 CJS589828:CJX589828 CTO589828:CTT589828 DDK589828:DDP589828 DNG589828:DNL589828 DXC589828:DXH589828 EGY589828:EHD589828 EQU589828:EQZ589828 FAQ589828:FAV589828 FKM589828:FKR589828 FUI589828:FUN589828 GEE589828:GEJ589828 GOA589828:GOF589828 GXW589828:GYB589828 HHS589828:HHX589828 HRO589828:HRT589828 IBK589828:IBP589828 ILG589828:ILL589828 IVC589828:IVH589828 JEY589828:JFD589828 JOU589828:JOZ589828 JYQ589828:JYV589828 KIM589828:KIR589828 KSI589828:KSN589828 LCE589828:LCJ589828 LMA589828:LMF589828 LVW589828:LWB589828 MFS589828:MFX589828 MPO589828:MPT589828 MZK589828:MZP589828 NJG589828:NJL589828 NTC589828:NTH589828 OCY589828:ODD589828 OMU589828:OMZ589828 OWQ589828:OWV589828 PGM589828:PGR589828 PQI589828:PQN589828 QAE589828:QAJ589828 QKA589828:QKF589828 QTW589828:QUB589828 RDS589828:RDX589828 RNO589828:RNT589828 RXK589828:RXP589828 SHG589828:SHL589828 SRC589828:SRH589828 TAY589828:TBD589828 TKU589828:TKZ589828 TUQ589828:TUV589828 UEM589828:UER589828 UOI589828:UON589828 UYE589828:UYJ589828 VIA589828:VIF589828 VRW589828:VSB589828 WBS589828:WBX589828 WLO589828:WLT589828 WVK589828:WVP589828 C655364:H655364 IY655364:JD655364 SU655364:SZ655364 ACQ655364:ACV655364 AMM655364:AMR655364 AWI655364:AWN655364 BGE655364:BGJ655364 BQA655364:BQF655364 BZW655364:CAB655364 CJS655364:CJX655364 CTO655364:CTT655364 DDK655364:DDP655364 DNG655364:DNL655364 DXC655364:DXH655364 EGY655364:EHD655364 EQU655364:EQZ655364 FAQ655364:FAV655364 FKM655364:FKR655364 FUI655364:FUN655364 GEE655364:GEJ655364 GOA655364:GOF655364 GXW655364:GYB655364 HHS655364:HHX655364 HRO655364:HRT655364 IBK655364:IBP655364 ILG655364:ILL655364 IVC655364:IVH655364 JEY655364:JFD655364 JOU655364:JOZ655364 JYQ655364:JYV655364 KIM655364:KIR655364 KSI655364:KSN655364 LCE655364:LCJ655364 LMA655364:LMF655364 LVW655364:LWB655364 MFS655364:MFX655364 MPO655364:MPT655364 MZK655364:MZP655364 NJG655364:NJL655364 NTC655364:NTH655364 OCY655364:ODD655364 OMU655364:OMZ655364 OWQ655364:OWV655364 PGM655364:PGR655364 PQI655364:PQN655364 QAE655364:QAJ655364 QKA655364:QKF655364 QTW655364:QUB655364 RDS655364:RDX655364 RNO655364:RNT655364 RXK655364:RXP655364 SHG655364:SHL655364 SRC655364:SRH655364 TAY655364:TBD655364 TKU655364:TKZ655364 TUQ655364:TUV655364 UEM655364:UER655364 UOI655364:UON655364 UYE655364:UYJ655364 VIA655364:VIF655364 VRW655364:VSB655364 WBS655364:WBX655364 WLO655364:WLT655364 WVK655364:WVP655364 C720900:H720900 IY720900:JD720900 SU720900:SZ720900 ACQ720900:ACV720900 AMM720900:AMR720900 AWI720900:AWN720900 BGE720900:BGJ720900 BQA720900:BQF720900 BZW720900:CAB720900 CJS720900:CJX720900 CTO720900:CTT720900 DDK720900:DDP720900 DNG720900:DNL720900 DXC720900:DXH720900 EGY720900:EHD720900 EQU720900:EQZ720900 FAQ720900:FAV720900 FKM720900:FKR720900 FUI720900:FUN720900 GEE720900:GEJ720900 GOA720900:GOF720900 GXW720900:GYB720900 HHS720900:HHX720900 HRO720900:HRT720900 IBK720900:IBP720900 ILG720900:ILL720900 IVC720900:IVH720900 JEY720900:JFD720900 JOU720900:JOZ720900 JYQ720900:JYV720900 KIM720900:KIR720900 KSI720900:KSN720900 LCE720900:LCJ720900 LMA720900:LMF720900 LVW720900:LWB720900 MFS720900:MFX720900 MPO720900:MPT720900 MZK720900:MZP720900 NJG720900:NJL720900 NTC720900:NTH720900 OCY720900:ODD720900 OMU720900:OMZ720900 OWQ720900:OWV720900 PGM720900:PGR720900 PQI720900:PQN720900 QAE720900:QAJ720900 QKA720900:QKF720900 QTW720900:QUB720900 RDS720900:RDX720900 RNO720900:RNT720900 RXK720900:RXP720900 SHG720900:SHL720900 SRC720900:SRH720900 TAY720900:TBD720900 TKU720900:TKZ720900 TUQ720900:TUV720900 UEM720900:UER720900 UOI720900:UON720900 UYE720900:UYJ720900 VIA720900:VIF720900 VRW720900:VSB720900 WBS720900:WBX720900 WLO720900:WLT720900 WVK720900:WVP720900 C786436:H786436 IY786436:JD786436 SU786436:SZ786436 ACQ786436:ACV786436 AMM786436:AMR786436 AWI786436:AWN786436 BGE786436:BGJ786436 BQA786436:BQF786436 BZW786436:CAB786436 CJS786436:CJX786436 CTO786436:CTT786436 DDK786436:DDP786436 DNG786436:DNL786436 DXC786436:DXH786436 EGY786436:EHD786436 EQU786436:EQZ786436 FAQ786436:FAV786436 FKM786436:FKR786436 FUI786436:FUN786436 GEE786436:GEJ786436 GOA786436:GOF786436 GXW786436:GYB786436 HHS786436:HHX786436 HRO786436:HRT786436 IBK786436:IBP786436 ILG786436:ILL786436 IVC786436:IVH786436 JEY786436:JFD786436 JOU786436:JOZ786436 JYQ786436:JYV786436 KIM786436:KIR786436 KSI786436:KSN786436 LCE786436:LCJ786436 LMA786436:LMF786436 LVW786436:LWB786436 MFS786436:MFX786436 MPO786436:MPT786436 MZK786436:MZP786436 NJG786436:NJL786436 NTC786436:NTH786436 OCY786436:ODD786436 OMU786436:OMZ786436 OWQ786436:OWV786436 PGM786436:PGR786436 PQI786436:PQN786436 QAE786436:QAJ786436 QKA786436:QKF786436 QTW786436:QUB786436 RDS786436:RDX786436 RNO786436:RNT786436 RXK786436:RXP786436 SHG786436:SHL786436 SRC786436:SRH786436 TAY786436:TBD786436 TKU786436:TKZ786436 TUQ786436:TUV786436 UEM786436:UER786436 UOI786436:UON786436 UYE786436:UYJ786436 VIA786436:VIF786436 VRW786436:VSB786436 WBS786436:WBX786436 WLO786436:WLT786436 WVK786436:WVP786436 C851972:H851972 IY851972:JD851972 SU851972:SZ851972 ACQ851972:ACV851972 AMM851972:AMR851972 AWI851972:AWN851972 BGE851972:BGJ851972 BQA851972:BQF851972 BZW851972:CAB851972 CJS851972:CJX851972 CTO851972:CTT851972 DDK851972:DDP851972 DNG851972:DNL851972 DXC851972:DXH851972 EGY851972:EHD851972 EQU851972:EQZ851972 FAQ851972:FAV851972 FKM851972:FKR851972 FUI851972:FUN851972 GEE851972:GEJ851972 GOA851972:GOF851972 GXW851972:GYB851972 HHS851972:HHX851972 HRO851972:HRT851972 IBK851972:IBP851972 ILG851972:ILL851972 IVC851972:IVH851972 JEY851972:JFD851972 JOU851972:JOZ851972 JYQ851972:JYV851972 KIM851972:KIR851972 KSI851972:KSN851972 LCE851972:LCJ851972 LMA851972:LMF851972 LVW851972:LWB851972 MFS851972:MFX851972 MPO851972:MPT851972 MZK851972:MZP851972 NJG851972:NJL851972 NTC851972:NTH851972 OCY851972:ODD851972 OMU851972:OMZ851972 OWQ851972:OWV851972 PGM851972:PGR851972 PQI851972:PQN851972 QAE851972:QAJ851972 QKA851972:QKF851972 QTW851972:QUB851972 RDS851972:RDX851972 RNO851972:RNT851972 RXK851972:RXP851972 SHG851972:SHL851972 SRC851972:SRH851972 TAY851972:TBD851972 TKU851972:TKZ851972 TUQ851972:TUV851972 UEM851972:UER851972 UOI851972:UON851972 UYE851972:UYJ851972 VIA851972:VIF851972 VRW851972:VSB851972 WBS851972:WBX851972 WLO851972:WLT851972 WVK851972:WVP851972 C917508:H917508 IY917508:JD917508 SU917508:SZ917508 ACQ917508:ACV917508 AMM917508:AMR917508 AWI917508:AWN917508 BGE917508:BGJ917508 BQA917508:BQF917508 BZW917508:CAB917508 CJS917508:CJX917508 CTO917508:CTT917508 DDK917508:DDP917508 DNG917508:DNL917508 DXC917508:DXH917508 EGY917508:EHD917508 EQU917508:EQZ917508 FAQ917508:FAV917508 FKM917508:FKR917508 FUI917508:FUN917508 GEE917508:GEJ917508 GOA917508:GOF917508 GXW917508:GYB917508 HHS917508:HHX917508 HRO917508:HRT917508 IBK917508:IBP917508 ILG917508:ILL917508 IVC917508:IVH917508 JEY917508:JFD917508 JOU917508:JOZ917508 JYQ917508:JYV917508 KIM917508:KIR917508 KSI917508:KSN917508 LCE917508:LCJ917508 LMA917508:LMF917508 LVW917508:LWB917508 MFS917508:MFX917508 MPO917508:MPT917508 MZK917508:MZP917508 NJG917508:NJL917508 NTC917508:NTH917508 OCY917508:ODD917508 OMU917508:OMZ917508 OWQ917508:OWV917508 PGM917508:PGR917508 PQI917508:PQN917508 QAE917508:QAJ917508 QKA917508:QKF917508 QTW917508:QUB917508 RDS917508:RDX917508 RNO917508:RNT917508 RXK917508:RXP917508 SHG917508:SHL917508 SRC917508:SRH917508 TAY917508:TBD917508 TKU917508:TKZ917508 TUQ917508:TUV917508 UEM917508:UER917508 UOI917508:UON917508 UYE917508:UYJ917508 VIA917508:VIF917508 VRW917508:VSB917508 WBS917508:WBX917508 WLO917508:WLT917508 WVK917508:WVP917508 C983044:H983044 IY983044:JD983044 SU983044:SZ983044 ACQ983044:ACV983044 AMM983044:AMR983044 AWI983044:AWN983044 BGE983044:BGJ983044 BQA983044:BQF983044 BZW983044:CAB983044 CJS983044:CJX983044 CTO983044:CTT983044 DDK983044:DDP983044 DNG983044:DNL983044 DXC983044:DXH983044 EGY983044:EHD983044 EQU983044:EQZ983044 FAQ983044:FAV983044 FKM983044:FKR983044 FUI983044:FUN983044 GEE983044:GEJ983044 GOA983044:GOF983044 GXW983044:GYB983044 HHS983044:HHX983044 HRO983044:HRT983044 IBK983044:IBP983044 ILG983044:ILL983044 IVC983044:IVH983044 JEY983044:JFD983044 JOU983044:JOZ983044 JYQ983044:JYV983044 KIM983044:KIR983044 KSI983044:KSN983044 LCE983044:LCJ983044 LMA983044:LMF983044 LVW983044:LWB983044 MFS983044:MFX983044 MPO983044:MPT983044 MZK983044:MZP983044 NJG983044:NJL983044 NTC983044:NTH983044 OCY983044:ODD983044 OMU983044:OMZ983044 OWQ983044:OWV983044 PGM983044:PGR983044 PQI983044:PQN983044 QAE983044:QAJ983044 QKA983044:QKF983044 QTW983044:QUB983044 RDS983044:RDX983044 RNO983044:RNT983044 RXK983044:RXP983044 SHG983044:SHL983044 SRC983044:SRH983044 TAY983044:TBD983044 TKU983044:TKZ983044 TUQ983044:TUV983044 UEM983044:UER983044 UOI983044:UON983044 UYE983044:UYJ983044 VIA983044:VIF983044 VRW983044:VSB983044 WBS983044:WBX983044 WLO983044:WLT983044 WVK983044:WVP983044" xr:uid="{00000000-0002-0000-0000-000001000000}">
      <formula1>"内服,注射,外用"</formula1>
    </dataValidation>
  </dataValidations>
  <pageMargins left="0.70866141732283472" right="0.70866141732283472" top="0.74803149606299213" bottom="0.74803149606299213" header="0.31496062992125984" footer="0.31496062992125984"/>
  <pageSetup paperSize="9" scale="73" fitToHeight="0" orientation="portrait" r:id="rId1"/>
  <headerFooter>
    <oddFooter>&amp;C&amp;"Meiryo UI,標準"&amp;10&amp;P / &amp;N ページ</oddFooter>
  </headerFooter>
  <rowBreaks count="4" manualBreakCount="4">
    <brk id="30" max="7" man="1"/>
    <brk id="58" max="7" man="1"/>
    <brk id="88" max="7" man="1"/>
    <brk id="112"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48"/>
  <sheetViews>
    <sheetView view="pageBreakPreview" zoomScaleNormal="100" zoomScaleSheetLayoutView="100" workbookViewId="0">
      <selection activeCell="R32" sqref="R32"/>
    </sheetView>
  </sheetViews>
  <sheetFormatPr defaultColWidth="3.125" defaultRowHeight="15.75"/>
  <cols>
    <col min="1" max="1" width="3.625" style="30" customWidth="1"/>
    <col min="2" max="2" width="5.375" style="30" customWidth="1"/>
    <col min="3" max="3" width="7.125" style="30" customWidth="1"/>
    <col min="4" max="4" width="9" style="30" customWidth="1"/>
    <col min="5" max="5" width="4" style="30" customWidth="1"/>
    <col min="6" max="6" width="3.125" style="30" customWidth="1"/>
    <col min="7" max="7" width="12.875" style="30" customWidth="1"/>
    <col min="8" max="8" width="3.125" style="30" customWidth="1"/>
    <col min="9" max="9" width="12.875" style="30" customWidth="1"/>
    <col min="10" max="10" width="3.125" style="30" customWidth="1"/>
    <col min="11" max="11" width="12.875" style="30" customWidth="1"/>
    <col min="12" max="12" width="3.125" style="30" customWidth="1"/>
    <col min="13" max="13" width="3.625" style="30" customWidth="1"/>
    <col min="14" max="14" width="2.625" style="30" customWidth="1"/>
    <col min="15" max="15" width="5.625" style="30" customWidth="1"/>
    <col min="16" max="16" width="3.125" style="30" customWidth="1"/>
    <col min="17" max="17" width="10.625" style="30" customWidth="1"/>
    <col min="18" max="18" width="6.875" style="30" customWidth="1"/>
    <col min="19" max="256" width="3.125" style="30"/>
    <col min="257" max="257" width="3.625" style="30" customWidth="1"/>
    <col min="258" max="258" width="5.375" style="30" customWidth="1"/>
    <col min="259" max="259" width="7.125" style="30" customWidth="1"/>
    <col min="260" max="260" width="9" style="30" customWidth="1"/>
    <col min="261" max="261" width="4" style="30" customWidth="1"/>
    <col min="262" max="262" width="3.125" style="30" customWidth="1"/>
    <col min="263" max="263" width="12.875" style="30" customWidth="1"/>
    <col min="264" max="264" width="3.125" style="30" customWidth="1"/>
    <col min="265" max="265" width="12.875" style="30" customWidth="1"/>
    <col min="266" max="266" width="3.125" style="30" customWidth="1"/>
    <col min="267" max="267" width="12.875" style="30" customWidth="1"/>
    <col min="268" max="268" width="3.125" style="30" customWidth="1"/>
    <col min="269" max="269" width="3.625" style="30" customWidth="1"/>
    <col min="270" max="270" width="2.625" style="30" customWidth="1"/>
    <col min="271" max="271" width="5.625" style="30" customWidth="1"/>
    <col min="272" max="272" width="3.125" style="30" customWidth="1"/>
    <col min="273" max="273" width="10.625" style="30" customWidth="1"/>
    <col min="274" max="274" width="6.875" style="30" customWidth="1"/>
    <col min="275" max="512" width="3.125" style="30"/>
    <col min="513" max="513" width="3.625" style="30" customWidth="1"/>
    <col min="514" max="514" width="5.375" style="30" customWidth="1"/>
    <col min="515" max="515" width="7.125" style="30" customWidth="1"/>
    <col min="516" max="516" width="9" style="30" customWidth="1"/>
    <col min="517" max="517" width="4" style="30" customWidth="1"/>
    <col min="518" max="518" width="3.125" style="30" customWidth="1"/>
    <col min="519" max="519" width="12.875" style="30" customWidth="1"/>
    <col min="520" max="520" width="3.125" style="30" customWidth="1"/>
    <col min="521" max="521" width="12.875" style="30" customWidth="1"/>
    <col min="522" max="522" width="3.125" style="30" customWidth="1"/>
    <col min="523" max="523" width="12.875" style="30" customWidth="1"/>
    <col min="524" max="524" width="3.125" style="30" customWidth="1"/>
    <col min="525" max="525" width="3.625" style="30" customWidth="1"/>
    <col min="526" max="526" width="2.625" style="30" customWidth="1"/>
    <col min="527" max="527" width="5.625" style="30" customWidth="1"/>
    <col min="528" max="528" width="3.125" style="30" customWidth="1"/>
    <col min="529" max="529" width="10.625" style="30" customWidth="1"/>
    <col min="530" max="530" width="6.875" style="30" customWidth="1"/>
    <col min="531" max="768" width="3.125" style="30"/>
    <col min="769" max="769" width="3.625" style="30" customWidth="1"/>
    <col min="770" max="770" width="5.375" style="30" customWidth="1"/>
    <col min="771" max="771" width="7.125" style="30" customWidth="1"/>
    <col min="772" max="772" width="9" style="30" customWidth="1"/>
    <col min="773" max="773" width="4" style="30" customWidth="1"/>
    <col min="774" max="774" width="3.125" style="30" customWidth="1"/>
    <col min="775" max="775" width="12.875" style="30" customWidth="1"/>
    <col min="776" max="776" width="3.125" style="30" customWidth="1"/>
    <col min="777" max="777" width="12.875" style="30" customWidth="1"/>
    <col min="778" max="778" width="3.125" style="30" customWidth="1"/>
    <col min="779" max="779" width="12.875" style="30" customWidth="1"/>
    <col min="780" max="780" width="3.125" style="30" customWidth="1"/>
    <col min="781" max="781" width="3.625" style="30" customWidth="1"/>
    <col min="782" max="782" width="2.625" style="30" customWidth="1"/>
    <col min="783" max="783" width="5.625" style="30" customWidth="1"/>
    <col min="784" max="784" width="3.125" style="30" customWidth="1"/>
    <col min="785" max="785" width="10.625" style="30" customWidth="1"/>
    <col min="786" max="786" width="6.875" style="30" customWidth="1"/>
    <col min="787" max="1024" width="3.125" style="30"/>
    <col min="1025" max="1025" width="3.625" style="30" customWidth="1"/>
    <col min="1026" max="1026" width="5.375" style="30" customWidth="1"/>
    <col min="1027" max="1027" width="7.125" style="30" customWidth="1"/>
    <col min="1028" max="1028" width="9" style="30" customWidth="1"/>
    <col min="1029" max="1029" width="4" style="30" customWidth="1"/>
    <col min="1030" max="1030" width="3.125" style="30" customWidth="1"/>
    <col min="1031" max="1031" width="12.875" style="30" customWidth="1"/>
    <col min="1032" max="1032" width="3.125" style="30" customWidth="1"/>
    <col min="1033" max="1033" width="12.875" style="30" customWidth="1"/>
    <col min="1034" max="1034" width="3.125" style="30" customWidth="1"/>
    <col min="1035" max="1035" width="12.875" style="30" customWidth="1"/>
    <col min="1036" max="1036" width="3.125" style="30" customWidth="1"/>
    <col min="1037" max="1037" width="3.625" style="30" customWidth="1"/>
    <col min="1038" max="1038" width="2.625" style="30" customWidth="1"/>
    <col min="1039" max="1039" width="5.625" style="30" customWidth="1"/>
    <col min="1040" max="1040" width="3.125" style="30" customWidth="1"/>
    <col min="1041" max="1041" width="10.625" style="30" customWidth="1"/>
    <col min="1042" max="1042" width="6.875" style="30" customWidth="1"/>
    <col min="1043" max="1280" width="3.125" style="30"/>
    <col min="1281" max="1281" width="3.625" style="30" customWidth="1"/>
    <col min="1282" max="1282" width="5.375" style="30" customWidth="1"/>
    <col min="1283" max="1283" width="7.125" style="30" customWidth="1"/>
    <col min="1284" max="1284" width="9" style="30" customWidth="1"/>
    <col min="1285" max="1285" width="4" style="30" customWidth="1"/>
    <col min="1286" max="1286" width="3.125" style="30" customWidth="1"/>
    <col min="1287" max="1287" width="12.875" style="30" customWidth="1"/>
    <col min="1288" max="1288" width="3.125" style="30" customWidth="1"/>
    <col min="1289" max="1289" width="12.875" style="30" customWidth="1"/>
    <col min="1290" max="1290" width="3.125" style="30" customWidth="1"/>
    <col min="1291" max="1291" width="12.875" style="30" customWidth="1"/>
    <col min="1292" max="1292" width="3.125" style="30" customWidth="1"/>
    <col min="1293" max="1293" width="3.625" style="30" customWidth="1"/>
    <col min="1294" max="1294" width="2.625" style="30" customWidth="1"/>
    <col min="1295" max="1295" width="5.625" style="30" customWidth="1"/>
    <col min="1296" max="1296" width="3.125" style="30" customWidth="1"/>
    <col min="1297" max="1297" width="10.625" style="30" customWidth="1"/>
    <col min="1298" max="1298" width="6.875" style="30" customWidth="1"/>
    <col min="1299" max="1536" width="3.125" style="30"/>
    <col min="1537" max="1537" width="3.625" style="30" customWidth="1"/>
    <col min="1538" max="1538" width="5.375" style="30" customWidth="1"/>
    <col min="1539" max="1539" width="7.125" style="30" customWidth="1"/>
    <col min="1540" max="1540" width="9" style="30" customWidth="1"/>
    <col min="1541" max="1541" width="4" style="30" customWidth="1"/>
    <col min="1542" max="1542" width="3.125" style="30" customWidth="1"/>
    <col min="1543" max="1543" width="12.875" style="30" customWidth="1"/>
    <col min="1544" max="1544" width="3.125" style="30" customWidth="1"/>
    <col min="1545" max="1545" width="12.875" style="30" customWidth="1"/>
    <col min="1546" max="1546" width="3.125" style="30" customWidth="1"/>
    <col min="1547" max="1547" width="12.875" style="30" customWidth="1"/>
    <col min="1548" max="1548" width="3.125" style="30" customWidth="1"/>
    <col min="1549" max="1549" width="3.625" style="30" customWidth="1"/>
    <col min="1550" max="1550" width="2.625" style="30" customWidth="1"/>
    <col min="1551" max="1551" width="5.625" style="30" customWidth="1"/>
    <col min="1552" max="1552" width="3.125" style="30" customWidth="1"/>
    <col min="1553" max="1553" width="10.625" style="30" customWidth="1"/>
    <col min="1554" max="1554" width="6.875" style="30" customWidth="1"/>
    <col min="1555" max="1792" width="3.125" style="30"/>
    <col min="1793" max="1793" width="3.625" style="30" customWidth="1"/>
    <col min="1794" max="1794" width="5.375" style="30" customWidth="1"/>
    <col min="1795" max="1795" width="7.125" style="30" customWidth="1"/>
    <col min="1796" max="1796" width="9" style="30" customWidth="1"/>
    <col min="1797" max="1797" width="4" style="30" customWidth="1"/>
    <col min="1798" max="1798" width="3.125" style="30" customWidth="1"/>
    <col min="1799" max="1799" width="12.875" style="30" customWidth="1"/>
    <col min="1800" max="1800" width="3.125" style="30" customWidth="1"/>
    <col min="1801" max="1801" width="12.875" style="30" customWidth="1"/>
    <col min="1802" max="1802" width="3.125" style="30" customWidth="1"/>
    <col min="1803" max="1803" width="12.875" style="30" customWidth="1"/>
    <col min="1804" max="1804" width="3.125" style="30" customWidth="1"/>
    <col min="1805" max="1805" width="3.625" style="30" customWidth="1"/>
    <col min="1806" max="1806" width="2.625" style="30" customWidth="1"/>
    <col min="1807" max="1807" width="5.625" style="30" customWidth="1"/>
    <col min="1808" max="1808" width="3.125" style="30" customWidth="1"/>
    <col min="1809" max="1809" width="10.625" style="30" customWidth="1"/>
    <col min="1810" max="1810" width="6.875" style="30" customWidth="1"/>
    <col min="1811" max="2048" width="3.125" style="30"/>
    <col min="2049" max="2049" width="3.625" style="30" customWidth="1"/>
    <col min="2050" max="2050" width="5.375" style="30" customWidth="1"/>
    <col min="2051" max="2051" width="7.125" style="30" customWidth="1"/>
    <col min="2052" max="2052" width="9" style="30" customWidth="1"/>
    <col min="2053" max="2053" width="4" style="30" customWidth="1"/>
    <col min="2054" max="2054" width="3.125" style="30" customWidth="1"/>
    <col min="2055" max="2055" width="12.875" style="30" customWidth="1"/>
    <col min="2056" max="2056" width="3.125" style="30" customWidth="1"/>
    <col min="2057" max="2057" width="12.875" style="30" customWidth="1"/>
    <col min="2058" max="2058" width="3.125" style="30" customWidth="1"/>
    <col min="2059" max="2059" width="12.875" style="30" customWidth="1"/>
    <col min="2060" max="2060" width="3.125" style="30" customWidth="1"/>
    <col min="2061" max="2061" width="3.625" style="30" customWidth="1"/>
    <col min="2062" max="2062" width="2.625" style="30" customWidth="1"/>
    <col min="2063" max="2063" width="5.625" style="30" customWidth="1"/>
    <col min="2064" max="2064" width="3.125" style="30" customWidth="1"/>
    <col min="2065" max="2065" width="10.625" style="30" customWidth="1"/>
    <col min="2066" max="2066" width="6.875" style="30" customWidth="1"/>
    <col min="2067" max="2304" width="3.125" style="30"/>
    <col min="2305" max="2305" width="3.625" style="30" customWidth="1"/>
    <col min="2306" max="2306" width="5.375" style="30" customWidth="1"/>
    <col min="2307" max="2307" width="7.125" style="30" customWidth="1"/>
    <col min="2308" max="2308" width="9" style="30" customWidth="1"/>
    <col min="2309" max="2309" width="4" style="30" customWidth="1"/>
    <col min="2310" max="2310" width="3.125" style="30" customWidth="1"/>
    <col min="2311" max="2311" width="12.875" style="30" customWidth="1"/>
    <col min="2312" max="2312" width="3.125" style="30" customWidth="1"/>
    <col min="2313" max="2313" width="12.875" style="30" customWidth="1"/>
    <col min="2314" max="2314" width="3.125" style="30" customWidth="1"/>
    <col min="2315" max="2315" width="12.875" style="30" customWidth="1"/>
    <col min="2316" max="2316" width="3.125" style="30" customWidth="1"/>
    <col min="2317" max="2317" width="3.625" style="30" customWidth="1"/>
    <col min="2318" max="2318" width="2.625" style="30" customWidth="1"/>
    <col min="2319" max="2319" width="5.625" style="30" customWidth="1"/>
    <col min="2320" max="2320" width="3.125" style="30" customWidth="1"/>
    <col min="2321" max="2321" width="10.625" style="30" customWidth="1"/>
    <col min="2322" max="2322" width="6.875" style="30" customWidth="1"/>
    <col min="2323" max="2560" width="3.125" style="30"/>
    <col min="2561" max="2561" width="3.625" style="30" customWidth="1"/>
    <col min="2562" max="2562" width="5.375" style="30" customWidth="1"/>
    <col min="2563" max="2563" width="7.125" style="30" customWidth="1"/>
    <col min="2564" max="2564" width="9" style="30" customWidth="1"/>
    <col min="2565" max="2565" width="4" style="30" customWidth="1"/>
    <col min="2566" max="2566" width="3.125" style="30" customWidth="1"/>
    <col min="2567" max="2567" width="12.875" style="30" customWidth="1"/>
    <col min="2568" max="2568" width="3.125" style="30" customWidth="1"/>
    <col min="2569" max="2569" width="12.875" style="30" customWidth="1"/>
    <col min="2570" max="2570" width="3.125" style="30" customWidth="1"/>
    <col min="2571" max="2571" width="12.875" style="30" customWidth="1"/>
    <col min="2572" max="2572" width="3.125" style="30" customWidth="1"/>
    <col min="2573" max="2573" width="3.625" style="30" customWidth="1"/>
    <col min="2574" max="2574" width="2.625" style="30" customWidth="1"/>
    <col min="2575" max="2575" width="5.625" style="30" customWidth="1"/>
    <col min="2576" max="2576" width="3.125" style="30" customWidth="1"/>
    <col min="2577" max="2577" width="10.625" style="30" customWidth="1"/>
    <col min="2578" max="2578" width="6.875" style="30" customWidth="1"/>
    <col min="2579" max="2816" width="3.125" style="30"/>
    <col min="2817" max="2817" width="3.625" style="30" customWidth="1"/>
    <col min="2818" max="2818" width="5.375" style="30" customWidth="1"/>
    <col min="2819" max="2819" width="7.125" style="30" customWidth="1"/>
    <col min="2820" max="2820" width="9" style="30" customWidth="1"/>
    <col min="2821" max="2821" width="4" style="30" customWidth="1"/>
    <col min="2822" max="2822" width="3.125" style="30" customWidth="1"/>
    <col min="2823" max="2823" width="12.875" style="30" customWidth="1"/>
    <col min="2824" max="2824" width="3.125" style="30" customWidth="1"/>
    <col min="2825" max="2825" width="12.875" style="30" customWidth="1"/>
    <col min="2826" max="2826" width="3.125" style="30" customWidth="1"/>
    <col min="2827" max="2827" width="12.875" style="30" customWidth="1"/>
    <col min="2828" max="2828" width="3.125" style="30" customWidth="1"/>
    <col min="2829" max="2829" width="3.625" style="30" customWidth="1"/>
    <col min="2830" max="2830" width="2.625" style="30" customWidth="1"/>
    <col min="2831" max="2831" width="5.625" style="30" customWidth="1"/>
    <col min="2832" max="2832" width="3.125" style="30" customWidth="1"/>
    <col min="2833" max="2833" width="10.625" style="30" customWidth="1"/>
    <col min="2834" max="2834" width="6.875" style="30" customWidth="1"/>
    <col min="2835" max="3072" width="3.125" style="30"/>
    <col min="3073" max="3073" width="3.625" style="30" customWidth="1"/>
    <col min="3074" max="3074" width="5.375" style="30" customWidth="1"/>
    <col min="3075" max="3075" width="7.125" style="30" customWidth="1"/>
    <col min="3076" max="3076" width="9" style="30" customWidth="1"/>
    <col min="3077" max="3077" width="4" style="30" customWidth="1"/>
    <col min="3078" max="3078" width="3.125" style="30" customWidth="1"/>
    <col min="3079" max="3079" width="12.875" style="30" customWidth="1"/>
    <col min="3080" max="3080" width="3.125" style="30" customWidth="1"/>
    <col min="3081" max="3081" width="12.875" style="30" customWidth="1"/>
    <col min="3082" max="3082" width="3.125" style="30" customWidth="1"/>
    <col min="3083" max="3083" width="12.875" style="30" customWidth="1"/>
    <col min="3084" max="3084" width="3.125" style="30" customWidth="1"/>
    <col min="3085" max="3085" width="3.625" style="30" customWidth="1"/>
    <col min="3086" max="3086" width="2.625" style="30" customWidth="1"/>
    <col min="3087" max="3087" width="5.625" style="30" customWidth="1"/>
    <col min="3088" max="3088" width="3.125" style="30" customWidth="1"/>
    <col min="3089" max="3089" width="10.625" style="30" customWidth="1"/>
    <col min="3090" max="3090" width="6.875" style="30" customWidth="1"/>
    <col min="3091" max="3328" width="3.125" style="30"/>
    <col min="3329" max="3329" width="3.625" style="30" customWidth="1"/>
    <col min="3330" max="3330" width="5.375" style="30" customWidth="1"/>
    <col min="3331" max="3331" width="7.125" style="30" customWidth="1"/>
    <col min="3332" max="3332" width="9" style="30" customWidth="1"/>
    <col min="3333" max="3333" width="4" style="30" customWidth="1"/>
    <col min="3334" max="3334" width="3.125" style="30" customWidth="1"/>
    <col min="3335" max="3335" width="12.875" style="30" customWidth="1"/>
    <col min="3336" max="3336" width="3.125" style="30" customWidth="1"/>
    <col min="3337" max="3337" width="12.875" style="30" customWidth="1"/>
    <col min="3338" max="3338" width="3.125" style="30" customWidth="1"/>
    <col min="3339" max="3339" width="12.875" style="30" customWidth="1"/>
    <col min="3340" max="3340" width="3.125" style="30" customWidth="1"/>
    <col min="3341" max="3341" width="3.625" style="30" customWidth="1"/>
    <col min="3342" max="3342" width="2.625" style="30" customWidth="1"/>
    <col min="3343" max="3343" width="5.625" style="30" customWidth="1"/>
    <col min="3344" max="3344" width="3.125" style="30" customWidth="1"/>
    <col min="3345" max="3345" width="10.625" style="30" customWidth="1"/>
    <col min="3346" max="3346" width="6.875" style="30" customWidth="1"/>
    <col min="3347" max="3584" width="3.125" style="30"/>
    <col min="3585" max="3585" width="3.625" style="30" customWidth="1"/>
    <col min="3586" max="3586" width="5.375" style="30" customWidth="1"/>
    <col min="3587" max="3587" width="7.125" style="30" customWidth="1"/>
    <col min="3588" max="3588" width="9" style="30" customWidth="1"/>
    <col min="3589" max="3589" width="4" style="30" customWidth="1"/>
    <col min="3590" max="3590" width="3.125" style="30" customWidth="1"/>
    <col min="3591" max="3591" width="12.875" style="30" customWidth="1"/>
    <col min="3592" max="3592" width="3.125" style="30" customWidth="1"/>
    <col min="3593" max="3593" width="12.875" style="30" customWidth="1"/>
    <col min="3594" max="3594" width="3.125" style="30" customWidth="1"/>
    <col min="3595" max="3595" width="12.875" style="30" customWidth="1"/>
    <col min="3596" max="3596" width="3.125" style="30" customWidth="1"/>
    <col min="3597" max="3597" width="3.625" style="30" customWidth="1"/>
    <col min="3598" max="3598" width="2.625" style="30" customWidth="1"/>
    <col min="3599" max="3599" width="5.625" style="30" customWidth="1"/>
    <col min="3600" max="3600" width="3.125" style="30" customWidth="1"/>
    <col min="3601" max="3601" width="10.625" style="30" customWidth="1"/>
    <col min="3602" max="3602" width="6.875" style="30" customWidth="1"/>
    <col min="3603" max="3840" width="3.125" style="30"/>
    <col min="3841" max="3841" width="3.625" style="30" customWidth="1"/>
    <col min="3842" max="3842" width="5.375" style="30" customWidth="1"/>
    <col min="3843" max="3843" width="7.125" style="30" customWidth="1"/>
    <col min="3844" max="3844" width="9" style="30" customWidth="1"/>
    <col min="3845" max="3845" width="4" style="30" customWidth="1"/>
    <col min="3846" max="3846" width="3.125" style="30" customWidth="1"/>
    <col min="3847" max="3847" width="12.875" style="30" customWidth="1"/>
    <col min="3848" max="3848" width="3.125" style="30" customWidth="1"/>
    <col min="3849" max="3849" width="12.875" style="30" customWidth="1"/>
    <col min="3850" max="3850" width="3.125" style="30" customWidth="1"/>
    <col min="3851" max="3851" width="12.875" style="30" customWidth="1"/>
    <col min="3852" max="3852" width="3.125" style="30" customWidth="1"/>
    <col min="3853" max="3853" width="3.625" style="30" customWidth="1"/>
    <col min="3854" max="3854" width="2.625" style="30" customWidth="1"/>
    <col min="3855" max="3855" width="5.625" style="30" customWidth="1"/>
    <col min="3856" max="3856" width="3.125" style="30" customWidth="1"/>
    <col min="3857" max="3857" width="10.625" style="30" customWidth="1"/>
    <col min="3858" max="3858" width="6.875" style="30" customWidth="1"/>
    <col min="3859" max="4096" width="3.125" style="30"/>
    <col min="4097" max="4097" width="3.625" style="30" customWidth="1"/>
    <col min="4098" max="4098" width="5.375" style="30" customWidth="1"/>
    <col min="4099" max="4099" width="7.125" style="30" customWidth="1"/>
    <col min="4100" max="4100" width="9" style="30" customWidth="1"/>
    <col min="4101" max="4101" width="4" style="30" customWidth="1"/>
    <col min="4102" max="4102" width="3.125" style="30" customWidth="1"/>
    <col min="4103" max="4103" width="12.875" style="30" customWidth="1"/>
    <col min="4104" max="4104" width="3.125" style="30" customWidth="1"/>
    <col min="4105" max="4105" width="12.875" style="30" customWidth="1"/>
    <col min="4106" max="4106" width="3.125" style="30" customWidth="1"/>
    <col min="4107" max="4107" width="12.875" style="30" customWidth="1"/>
    <col min="4108" max="4108" width="3.125" style="30" customWidth="1"/>
    <col min="4109" max="4109" width="3.625" style="30" customWidth="1"/>
    <col min="4110" max="4110" width="2.625" style="30" customWidth="1"/>
    <col min="4111" max="4111" width="5.625" style="30" customWidth="1"/>
    <col min="4112" max="4112" width="3.125" style="30" customWidth="1"/>
    <col min="4113" max="4113" width="10.625" style="30" customWidth="1"/>
    <col min="4114" max="4114" width="6.875" style="30" customWidth="1"/>
    <col min="4115" max="4352" width="3.125" style="30"/>
    <col min="4353" max="4353" width="3.625" style="30" customWidth="1"/>
    <col min="4354" max="4354" width="5.375" style="30" customWidth="1"/>
    <col min="4355" max="4355" width="7.125" style="30" customWidth="1"/>
    <col min="4356" max="4356" width="9" style="30" customWidth="1"/>
    <col min="4357" max="4357" width="4" style="30" customWidth="1"/>
    <col min="4358" max="4358" width="3.125" style="30" customWidth="1"/>
    <col min="4359" max="4359" width="12.875" style="30" customWidth="1"/>
    <col min="4360" max="4360" width="3.125" style="30" customWidth="1"/>
    <col min="4361" max="4361" width="12.875" style="30" customWidth="1"/>
    <col min="4362" max="4362" width="3.125" style="30" customWidth="1"/>
    <col min="4363" max="4363" width="12.875" style="30" customWidth="1"/>
    <col min="4364" max="4364" width="3.125" style="30" customWidth="1"/>
    <col min="4365" max="4365" width="3.625" style="30" customWidth="1"/>
    <col min="4366" max="4366" width="2.625" style="30" customWidth="1"/>
    <col min="4367" max="4367" width="5.625" style="30" customWidth="1"/>
    <col min="4368" max="4368" width="3.125" style="30" customWidth="1"/>
    <col min="4369" max="4369" width="10.625" style="30" customWidth="1"/>
    <col min="4370" max="4370" width="6.875" style="30" customWidth="1"/>
    <col min="4371" max="4608" width="3.125" style="30"/>
    <col min="4609" max="4609" width="3.625" style="30" customWidth="1"/>
    <col min="4610" max="4610" width="5.375" style="30" customWidth="1"/>
    <col min="4611" max="4611" width="7.125" style="30" customWidth="1"/>
    <col min="4612" max="4612" width="9" style="30" customWidth="1"/>
    <col min="4613" max="4613" width="4" style="30" customWidth="1"/>
    <col min="4614" max="4614" width="3.125" style="30" customWidth="1"/>
    <col min="4615" max="4615" width="12.875" style="30" customWidth="1"/>
    <col min="4616" max="4616" width="3.125" style="30" customWidth="1"/>
    <col min="4617" max="4617" width="12.875" style="30" customWidth="1"/>
    <col min="4618" max="4618" width="3.125" style="30" customWidth="1"/>
    <col min="4619" max="4619" width="12.875" style="30" customWidth="1"/>
    <col min="4620" max="4620" width="3.125" style="30" customWidth="1"/>
    <col min="4621" max="4621" width="3.625" style="30" customWidth="1"/>
    <col min="4622" max="4622" width="2.625" style="30" customWidth="1"/>
    <col min="4623" max="4623" width="5.625" style="30" customWidth="1"/>
    <col min="4624" max="4624" width="3.125" style="30" customWidth="1"/>
    <col min="4625" max="4625" width="10.625" style="30" customWidth="1"/>
    <col min="4626" max="4626" width="6.875" style="30" customWidth="1"/>
    <col min="4627" max="4864" width="3.125" style="30"/>
    <col min="4865" max="4865" width="3.625" style="30" customWidth="1"/>
    <col min="4866" max="4866" width="5.375" style="30" customWidth="1"/>
    <col min="4867" max="4867" width="7.125" style="30" customWidth="1"/>
    <col min="4868" max="4868" width="9" style="30" customWidth="1"/>
    <col min="4869" max="4869" width="4" style="30" customWidth="1"/>
    <col min="4870" max="4870" width="3.125" style="30" customWidth="1"/>
    <col min="4871" max="4871" width="12.875" style="30" customWidth="1"/>
    <col min="4872" max="4872" width="3.125" style="30" customWidth="1"/>
    <col min="4873" max="4873" width="12.875" style="30" customWidth="1"/>
    <col min="4874" max="4874" width="3.125" style="30" customWidth="1"/>
    <col min="4875" max="4875" width="12.875" style="30" customWidth="1"/>
    <col min="4876" max="4876" width="3.125" style="30" customWidth="1"/>
    <col min="4877" max="4877" width="3.625" style="30" customWidth="1"/>
    <col min="4878" max="4878" width="2.625" style="30" customWidth="1"/>
    <col min="4879" max="4879" width="5.625" style="30" customWidth="1"/>
    <col min="4880" max="4880" width="3.125" style="30" customWidth="1"/>
    <col min="4881" max="4881" width="10.625" style="30" customWidth="1"/>
    <col min="4882" max="4882" width="6.875" style="30" customWidth="1"/>
    <col min="4883" max="5120" width="3.125" style="30"/>
    <col min="5121" max="5121" width="3.625" style="30" customWidth="1"/>
    <col min="5122" max="5122" width="5.375" style="30" customWidth="1"/>
    <col min="5123" max="5123" width="7.125" style="30" customWidth="1"/>
    <col min="5124" max="5124" width="9" style="30" customWidth="1"/>
    <col min="5125" max="5125" width="4" style="30" customWidth="1"/>
    <col min="5126" max="5126" width="3.125" style="30" customWidth="1"/>
    <col min="5127" max="5127" width="12.875" style="30" customWidth="1"/>
    <col min="5128" max="5128" width="3.125" style="30" customWidth="1"/>
    <col min="5129" max="5129" width="12.875" style="30" customWidth="1"/>
    <col min="5130" max="5130" width="3.125" style="30" customWidth="1"/>
    <col min="5131" max="5131" width="12.875" style="30" customWidth="1"/>
    <col min="5132" max="5132" width="3.125" style="30" customWidth="1"/>
    <col min="5133" max="5133" width="3.625" style="30" customWidth="1"/>
    <col min="5134" max="5134" width="2.625" style="30" customWidth="1"/>
    <col min="5135" max="5135" width="5.625" style="30" customWidth="1"/>
    <col min="5136" max="5136" width="3.125" style="30" customWidth="1"/>
    <col min="5137" max="5137" width="10.625" style="30" customWidth="1"/>
    <col min="5138" max="5138" width="6.875" style="30" customWidth="1"/>
    <col min="5139" max="5376" width="3.125" style="30"/>
    <col min="5377" max="5377" width="3.625" style="30" customWidth="1"/>
    <col min="5378" max="5378" width="5.375" style="30" customWidth="1"/>
    <col min="5379" max="5379" width="7.125" style="30" customWidth="1"/>
    <col min="5380" max="5380" width="9" style="30" customWidth="1"/>
    <col min="5381" max="5381" width="4" style="30" customWidth="1"/>
    <col min="5382" max="5382" width="3.125" style="30" customWidth="1"/>
    <col min="5383" max="5383" width="12.875" style="30" customWidth="1"/>
    <col min="5384" max="5384" width="3.125" style="30" customWidth="1"/>
    <col min="5385" max="5385" width="12.875" style="30" customWidth="1"/>
    <col min="5386" max="5386" width="3.125" style="30" customWidth="1"/>
    <col min="5387" max="5387" width="12.875" style="30" customWidth="1"/>
    <col min="5388" max="5388" width="3.125" style="30" customWidth="1"/>
    <col min="5389" max="5389" width="3.625" style="30" customWidth="1"/>
    <col min="5390" max="5390" width="2.625" style="30" customWidth="1"/>
    <col min="5391" max="5391" width="5.625" style="30" customWidth="1"/>
    <col min="5392" max="5392" width="3.125" style="30" customWidth="1"/>
    <col min="5393" max="5393" width="10.625" style="30" customWidth="1"/>
    <col min="5394" max="5394" width="6.875" style="30" customWidth="1"/>
    <col min="5395" max="5632" width="3.125" style="30"/>
    <col min="5633" max="5633" width="3.625" style="30" customWidth="1"/>
    <col min="5634" max="5634" width="5.375" style="30" customWidth="1"/>
    <col min="5635" max="5635" width="7.125" style="30" customWidth="1"/>
    <col min="5636" max="5636" width="9" style="30" customWidth="1"/>
    <col min="5637" max="5637" width="4" style="30" customWidth="1"/>
    <col min="5638" max="5638" width="3.125" style="30" customWidth="1"/>
    <col min="5639" max="5639" width="12.875" style="30" customWidth="1"/>
    <col min="5640" max="5640" width="3.125" style="30" customWidth="1"/>
    <col min="5641" max="5641" width="12.875" style="30" customWidth="1"/>
    <col min="5642" max="5642" width="3.125" style="30" customWidth="1"/>
    <col min="5643" max="5643" width="12.875" style="30" customWidth="1"/>
    <col min="5644" max="5644" width="3.125" style="30" customWidth="1"/>
    <col min="5645" max="5645" width="3.625" style="30" customWidth="1"/>
    <col min="5646" max="5646" width="2.625" style="30" customWidth="1"/>
    <col min="5647" max="5647" width="5.625" style="30" customWidth="1"/>
    <col min="5648" max="5648" width="3.125" style="30" customWidth="1"/>
    <col min="5649" max="5649" width="10.625" style="30" customWidth="1"/>
    <col min="5650" max="5650" width="6.875" style="30" customWidth="1"/>
    <col min="5651" max="5888" width="3.125" style="30"/>
    <col min="5889" max="5889" width="3.625" style="30" customWidth="1"/>
    <col min="5890" max="5890" width="5.375" style="30" customWidth="1"/>
    <col min="5891" max="5891" width="7.125" style="30" customWidth="1"/>
    <col min="5892" max="5892" width="9" style="30" customWidth="1"/>
    <col min="5893" max="5893" width="4" style="30" customWidth="1"/>
    <col min="5894" max="5894" width="3.125" style="30" customWidth="1"/>
    <col min="5895" max="5895" width="12.875" style="30" customWidth="1"/>
    <col min="5896" max="5896" width="3.125" style="30" customWidth="1"/>
    <col min="5897" max="5897" width="12.875" style="30" customWidth="1"/>
    <col min="5898" max="5898" width="3.125" style="30" customWidth="1"/>
    <col min="5899" max="5899" width="12.875" style="30" customWidth="1"/>
    <col min="5900" max="5900" width="3.125" style="30" customWidth="1"/>
    <col min="5901" max="5901" width="3.625" style="30" customWidth="1"/>
    <col min="5902" max="5902" width="2.625" style="30" customWidth="1"/>
    <col min="5903" max="5903" width="5.625" style="30" customWidth="1"/>
    <col min="5904" max="5904" width="3.125" style="30" customWidth="1"/>
    <col min="5905" max="5905" width="10.625" style="30" customWidth="1"/>
    <col min="5906" max="5906" width="6.875" style="30" customWidth="1"/>
    <col min="5907" max="6144" width="3.125" style="30"/>
    <col min="6145" max="6145" width="3.625" style="30" customWidth="1"/>
    <col min="6146" max="6146" width="5.375" style="30" customWidth="1"/>
    <col min="6147" max="6147" width="7.125" style="30" customWidth="1"/>
    <col min="6148" max="6148" width="9" style="30" customWidth="1"/>
    <col min="6149" max="6149" width="4" style="30" customWidth="1"/>
    <col min="6150" max="6150" width="3.125" style="30" customWidth="1"/>
    <col min="6151" max="6151" width="12.875" style="30" customWidth="1"/>
    <col min="6152" max="6152" width="3.125" style="30" customWidth="1"/>
    <col min="6153" max="6153" width="12.875" style="30" customWidth="1"/>
    <col min="6154" max="6154" width="3.125" style="30" customWidth="1"/>
    <col min="6155" max="6155" width="12.875" style="30" customWidth="1"/>
    <col min="6156" max="6156" width="3.125" style="30" customWidth="1"/>
    <col min="6157" max="6157" width="3.625" style="30" customWidth="1"/>
    <col min="6158" max="6158" width="2.625" style="30" customWidth="1"/>
    <col min="6159" max="6159" width="5.625" style="30" customWidth="1"/>
    <col min="6160" max="6160" width="3.125" style="30" customWidth="1"/>
    <col min="6161" max="6161" width="10.625" style="30" customWidth="1"/>
    <col min="6162" max="6162" width="6.875" style="30" customWidth="1"/>
    <col min="6163" max="6400" width="3.125" style="30"/>
    <col min="6401" max="6401" width="3.625" style="30" customWidth="1"/>
    <col min="6402" max="6402" width="5.375" style="30" customWidth="1"/>
    <col min="6403" max="6403" width="7.125" style="30" customWidth="1"/>
    <col min="6404" max="6404" width="9" style="30" customWidth="1"/>
    <col min="6405" max="6405" width="4" style="30" customWidth="1"/>
    <col min="6406" max="6406" width="3.125" style="30" customWidth="1"/>
    <col min="6407" max="6407" width="12.875" style="30" customWidth="1"/>
    <col min="6408" max="6408" width="3.125" style="30" customWidth="1"/>
    <col min="6409" max="6409" width="12.875" style="30" customWidth="1"/>
    <col min="6410" max="6410" width="3.125" style="30" customWidth="1"/>
    <col min="6411" max="6411" width="12.875" style="30" customWidth="1"/>
    <col min="6412" max="6412" width="3.125" style="30" customWidth="1"/>
    <col min="6413" max="6413" width="3.625" style="30" customWidth="1"/>
    <col min="6414" max="6414" width="2.625" style="30" customWidth="1"/>
    <col min="6415" max="6415" width="5.625" style="30" customWidth="1"/>
    <col min="6416" max="6416" width="3.125" style="30" customWidth="1"/>
    <col min="6417" max="6417" width="10.625" style="30" customWidth="1"/>
    <col min="6418" max="6418" width="6.875" style="30" customWidth="1"/>
    <col min="6419" max="6656" width="3.125" style="30"/>
    <col min="6657" max="6657" width="3.625" style="30" customWidth="1"/>
    <col min="6658" max="6658" width="5.375" style="30" customWidth="1"/>
    <col min="6659" max="6659" width="7.125" style="30" customWidth="1"/>
    <col min="6660" max="6660" width="9" style="30" customWidth="1"/>
    <col min="6661" max="6661" width="4" style="30" customWidth="1"/>
    <col min="6662" max="6662" width="3.125" style="30" customWidth="1"/>
    <col min="6663" max="6663" width="12.875" style="30" customWidth="1"/>
    <col min="6664" max="6664" width="3.125" style="30" customWidth="1"/>
    <col min="6665" max="6665" width="12.875" style="30" customWidth="1"/>
    <col min="6666" max="6666" width="3.125" style="30" customWidth="1"/>
    <col min="6667" max="6667" width="12.875" style="30" customWidth="1"/>
    <col min="6668" max="6668" width="3.125" style="30" customWidth="1"/>
    <col min="6669" max="6669" width="3.625" style="30" customWidth="1"/>
    <col min="6670" max="6670" width="2.625" style="30" customWidth="1"/>
    <col min="6671" max="6671" width="5.625" style="30" customWidth="1"/>
    <col min="6672" max="6672" width="3.125" style="30" customWidth="1"/>
    <col min="6673" max="6673" width="10.625" style="30" customWidth="1"/>
    <col min="6674" max="6674" width="6.875" style="30" customWidth="1"/>
    <col min="6675" max="6912" width="3.125" style="30"/>
    <col min="6913" max="6913" width="3.625" style="30" customWidth="1"/>
    <col min="6914" max="6914" width="5.375" style="30" customWidth="1"/>
    <col min="6915" max="6915" width="7.125" style="30" customWidth="1"/>
    <col min="6916" max="6916" width="9" style="30" customWidth="1"/>
    <col min="6917" max="6917" width="4" style="30" customWidth="1"/>
    <col min="6918" max="6918" width="3.125" style="30" customWidth="1"/>
    <col min="6919" max="6919" width="12.875" style="30" customWidth="1"/>
    <col min="6920" max="6920" width="3.125" style="30" customWidth="1"/>
    <col min="6921" max="6921" width="12.875" style="30" customWidth="1"/>
    <col min="6922" max="6922" width="3.125" style="30" customWidth="1"/>
    <col min="6923" max="6923" width="12.875" style="30" customWidth="1"/>
    <col min="6924" max="6924" width="3.125" style="30" customWidth="1"/>
    <col min="6925" max="6925" width="3.625" style="30" customWidth="1"/>
    <col min="6926" max="6926" width="2.625" style="30" customWidth="1"/>
    <col min="6927" max="6927" width="5.625" style="30" customWidth="1"/>
    <col min="6928" max="6928" width="3.125" style="30" customWidth="1"/>
    <col min="6929" max="6929" width="10.625" style="30" customWidth="1"/>
    <col min="6930" max="6930" width="6.875" style="30" customWidth="1"/>
    <col min="6931" max="7168" width="3.125" style="30"/>
    <col min="7169" max="7169" width="3.625" style="30" customWidth="1"/>
    <col min="7170" max="7170" width="5.375" style="30" customWidth="1"/>
    <col min="7171" max="7171" width="7.125" style="30" customWidth="1"/>
    <col min="7172" max="7172" width="9" style="30" customWidth="1"/>
    <col min="7173" max="7173" width="4" style="30" customWidth="1"/>
    <col min="7174" max="7174" width="3.125" style="30" customWidth="1"/>
    <col min="7175" max="7175" width="12.875" style="30" customWidth="1"/>
    <col min="7176" max="7176" width="3.125" style="30" customWidth="1"/>
    <col min="7177" max="7177" width="12.875" style="30" customWidth="1"/>
    <col min="7178" max="7178" width="3.125" style="30" customWidth="1"/>
    <col min="7179" max="7179" width="12.875" style="30" customWidth="1"/>
    <col min="7180" max="7180" width="3.125" style="30" customWidth="1"/>
    <col min="7181" max="7181" width="3.625" style="30" customWidth="1"/>
    <col min="7182" max="7182" width="2.625" style="30" customWidth="1"/>
    <col min="7183" max="7183" width="5.625" style="30" customWidth="1"/>
    <col min="7184" max="7184" width="3.125" style="30" customWidth="1"/>
    <col min="7185" max="7185" width="10.625" style="30" customWidth="1"/>
    <col min="7186" max="7186" width="6.875" style="30" customWidth="1"/>
    <col min="7187" max="7424" width="3.125" style="30"/>
    <col min="7425" max="7425" width="3.625" style="30" customWidth="1"/>
    <col min="7426" max="7426" width="5.375" style="30" customWidth="1"/>
    <col min="7427" max="7427" width="7.125" style="30" customWidth="1"/>
    <col min="7428" max="7428" width="9" style="30" customWidth="1"/>
    <col min="7429" max="7429" width="4" style="30" customWidth="1"/>
    <col min="7430" max="7430" width="3.125" style="30" customWidth="1"/>
    <col min="7431" max="7431" width="12.875" style="30" customWidth="1"/>
    <col min="7432" max="7432" width="3.125" style="30" customWidth="1"/>
    <col min="7433" max="7433" width="12.875" style="30" customWidth="1"/>
    <col min="7434" max="7434" width="3.125" style="30" customWidth="1"/>
    <col min="7435" max="7435" width="12.875" style="30" customWidth="1"/>
    <col min="7436" max="7436" width="3.125" style="30" customWidth="1"/>
    <col min="7437" max="7437" width="3.625" style="30" customWidth="1"/>
    <col min="7438" max="7438" width="2.625" style="30" customWidth="1"/>
    <col min="7439" max="7439" width="5.625" style="30" customWidth="1"/>
    <col min="7440" max="7440" width="3.125" style="30" customWidth="1"/>
    <col min="7441" max="7441" width="10.625" style="30" customWidth="1"/>
    <col min="7442" max="7442" width="6.875" style="30" customWidth="1"/>
    <col min="7443" max="7680" width="3.125" style="30"/>
    <col min="7681" max="7681" width="3.625" style="30" customWidth="1"/>
    <col min="7682" max="7682" width="5.375" style="30" customWidth="1"/>
    <col min="7683" max="7683" width="7.125" style="30" customWidth="1"/>
    <col min="7684" max="7684" width="9" style="30" customWidth="1"/>
    <col min="7685" max="7685" width="4" style="30" customWidth="1"/>
    <col min="7686" max="7686" width="3.125" style="30" customWidth="1"/>
    <col min="7687" max="7687" width="12.875" style="30" customWidth="1"/>
    <col min="7688" max="7688" width="3.125" style="30" customWidth="1"/>
    <col min="7689" max="7689" width="12.875" style="30" customWidth="1"/>
    <col min="7690" max="7690" width="3.125" style="30" customWidth="1"/>
    <col min="7691" max="7691" width="12.875" style="30" customWidth="1"/>
    <col min="7692" max="7692" width="3.125" style="30" customWidth="1"/>
    <col min="7693" max="7693" width="3.625" style="30" customWidth="1"/>
    <col min="7694" max="7694" width="2.625" style="30" customWidth="1"/>
    <col min="7695" max="7695" width="5.625" style="30" customWidth="1"/>
    <col min="7696" max="7696" width="3.125" style="30" customWidth="1"/>
    <col min="7697" max="7697" width="10.625" style="30" customWidth="1"/>
    <col min="7698" max="7698" width="6.875" style="30" customWidth="1"/>
    <col min="7699" max="7936" width="3.125" style="30"/>
    <col min="7937" max="7937" width="3.625" style="30" customWidth="1"/>
    <col min="7938" max="7938" width="5.375" style="30" customWidth="1"/>
    <col min="7939" max="7939" width="7.125" style="30" customWidth="1"/>
    <col min="7940" max="7940" width="9" style="30" customWidth="1"/>
    <col min="7941" max="7941" width="4" style="30" customWidth="1"/>
    <col min="7942" max="7942" width="3.125" style="30" customWidth="1"/>
    <col min="7943" max="7943" width="12.875" style="30" customWidth="1"/>
    <col min="7944" max="7944" width="3.125" style="30" customWidth="1"/>
    <col min="7945" max="7945" width="12.875" style="30" customWidth="1"/>
    <col min="7946" max="7946" width="3.125" style="30" customWidth="1"/>
    <col min="7947" max="7947" width="12.875" style="30" customWidth="1"/>
    <col min="7948" max="7948" width="3.125" style="30" customWidth="1"/>
    <col min="7949" max="7949" width="3.625" style="30" customWidth="1"/>
    <col min="7950" max="7950" width="2.625" style="30" customWidth="1"/>
    <col min="7951" max="7951" width="5.625" style="30" customWidth="1"/>
    <col min="7952" max="7952" width="3.125" style="30" customWidth="1"/>
    <col min="7953" max="7953" width="10.625" style="30" customWidth="1"/>
    <col min="7954" max="7954" width="6.875" style="30" customWidth="1"/>
    <col min="7955" max="8192" width="3.125" style="30"/>
    <col min="8193" max="8193" width="3.625" style="30" customWidth="1"/>
    <col min="8194" max="8194" width="5.375" style="30" customWidth="1"/>
    <col min="8195" max="8195" width="7.125" style="30" customWidth="1"/>
    <col min="8196" max="8196" width="9" style="30" customWidth="1"/>
    <col min="8197" max="8197" width="4" style="30" customWidth="1"/>
    <col min="8198" max="8198" width="3.125" style="30" customWidth="1"/>
    <col min="8199" max="8199" width="12.875" style="30" customWidth="1"/>
    <col min="8200" max="8200" width="3.125" style="30" customWidth="1"/>
    <col min="8201" max="8201" width="12.875" style="30" customWidth="1"/>
    <col min="8202" max="8202" width="3.125" style="30" customWidth="1"/>
    <col min="8203" max="8203" width="12.875" style="30" customWidth="1"/>
    <col min="8204" max="8204" width="3.125" style="30" customWidth="1"/>
    <col min="8205" max="8205" width="3.625" style="30" customWidth="1"/>
    <col min="8206" max="8206" width="2.625" style="30" customWidth="1"/>
    <col min="8207" max="8207" width="5.625" style="30" customWidth="1"/>
    <col min="8208" max="8208" width="3.125" style="30" customWidth="1"/>
    <col min="8209" max="8209" width="10.625" style="30" customWidth="1"/>
    <col min="8210" max="8210" width="6.875" style="30" customWidth="1"/>
    <col min="8211" max="8448" width="3.125" style="30"/>
    <col min="8449" max="8449" width="3.625" style="30" customWidth="1"/>
    <col min="8450" max="8450" width="5.375" style="30" customWidth="1"/>
    <col min="8451" max="8451" width="7.125" style="30" customWidth="1"/>
    <col min="8452" max="8452" width="9" style="30" customWidth="1"/>
    <col min="8453" max="8453" width="4" style="30" customWidth="1"/>
    <col min="8454" max="8454" width="3.125" style="30" customWidth="1"/>
    <col min="8455" max="8455" width="12.875" style="30" customWidth="1"/>
    <col min="8456" max="8456" width="3.125" style="30" customWidth="1"/>
    <col min="8457" max="8457" width="12.875" style="30" customWidth="1"/>
    <col min="8458" max="8458" width="3.125" style="30" customWidth="1"/>
    <col min="8459" max="8459" width="12.875" style="30" customWidth="1"/>
    <col min="8460" max="8460" width="3.125" style="30" customWidth="1"/>
    <col min="8461" max="8461" width="3.625" style="30" customWidth="1"/>
    <col min="8462" max="8462" width="2.625" style="30" customWidth="1"/>
    <col min="8463" max="8463" width="5.625" style="30" customWidth="1"/>
    <col min="8464" max="8464" width="3.125" style="30" customWidth="1"/>
    <col min="8465" max="8465" width="10.625" style="30" customWidth="1"/>
    <col min="8466" max="8466" width="6.875" style="30" customWidth="1"/>
    <col min="8467" max="8704" width="3.125" style="30"/>
    <col min="8705" max="8705" width="3.625" style="30" customWidth="1"/>
    <col min="8706" max="8706" width="5.375" style="30" customWidth="1"/>
    <col min="8707" max="8707" width="7.125" style="30" customWidth="1"/>
    <col min="8708" max="8708" width="9" style="30" customWidth="1"/>
    <col min="8709" max="8709" width="4" style="30" customWidth="1"/>
    <col min="8710" max="8710" width="3.125" style="30" customWidth="1"/>
    <col min="8711" max="8711" width="12.875" style="30" customWidth="1"/>
    <col min="8712" max="8712" width="3.125" style="30" customWidth="1"/>
    <col min="8713" max="8713" width="12.875" style="30" customWidth="1"/>
    <col min="8714" max="8714" width="3.125" style="30" customWidth="1"/>
    <col min="8715" max="8715" width="12.875" style="30" customWidth="1"/>
    <col min="8716" max="8716" width="3.125" style="30" customWidth="1"/>
    <col min="8717" max="8717" width="3.625" style="30" customWidth="1"/>
    <col min="8718" max="8718" width="2.625" style="30" customWidth="1"/>
    <col min="8719" max="8719" width="5.625" style="30" customWidth="1"/>
    <col min="8720" max="8720" width="3.125" style="30" customWidth="1"/>
    <col min="8721" max="8721" width="10.625" style="30" customWidth="1"/>
    <col min="8722" max="8722" width="6.875" style="30" customWidth="1"/>
    <col min="8723" max="8960" width="3.125" style="30"/>
    <col min="8961" max="8961" width="3.625" style="30" customWidth="1"/>
    <col min="8962" max="8962" width="5.375" style="30" customWidth="1"/>
    <col min="8963" max="8963" width="7.125" style="30" customWidth="1"/>
    <col min="8964" max="8964" width="9" style="30" customWidth="1"/>
    <col min="8965" max="8965" width="4" style="30" customWidth="1"/>
    <col min="8966" max="8966" width="3.125" style="30" customWidth="1"/>
    <col min="8967" max="8967" width="12.875" style="30" customWidth="1"/>
    <col min="8968" max="8968" width="3.125" style="30" customWidth="1"/>
    <col min="8969" max="8969" width="12.875" style="30" customWidth="1"/>
    <col min="8970" max="8970" width="3.125" style="30" customWidth="1"/>
    <col min="8971" max="8971" width="12.875" style="30" customWidth="1"/>
    <col min="8972" max="8972" width="3.125" style="30" customWidth="1"/>
    <col min="8973" max="8973" width="3.625" style="30" customWidth="1"/>
    <col min="8974" max="8974" width="2.625" style="30" customWidth="1"/>
    <col min="8975" max="8975" width="5.625" style="30" customWidth="1"/>
    <col min="8976" max="8976" width="3.125" style="30" customWidth="1"/>
    <col min="8977" max="8977" width="10.625" style="30" customWidth="1"/>
    <col min="8978" max="8978" width="6.875" style="30" customWidth="1"/>
    <col min="8979" max="9216" width="3.125" style="30"/>
    <col min="9217" max="9217" width="3.625" style="30" customWidth="1"/>
    <col min="9218" max="9218" width="5.375" style="30" customWidth="1"/>
    <col min="9219" max="9219" width="7.125" style="30" customWidth="1"/>
    <col min="9220" max="9220" width="9" style="30" customWidth="1"/>
    <col min="9221" max="9221" width="4" style="30" customWidth="1"/>
    <col min="9222" max="9222" width="3.125" style="30" customWidth="1"/>
    <col min="9223" max="9223" width="12.875" style="30" customWidth="1"/>
    <col min="9224" max="9224" width="3.125" style="30" customWidth="1"/>
    <col min="9225" max="9225" width="12.875" style="30" customWidth="1"/>
    <col min="9226" max="9226" width="3.125" style="30" customWidth="1"/>
    <col min="9227" max="9227" width="12.875" style="30" customWidth="1"/>
    <col min="9228" max="9228" width="3.125" style="30" customWidth="1"/>
    <col min="9229" max="9229" width="3.625" style="30" customWidth="1"/>
    <col min="9230" max="9230" width="2.625" style="30" customWidth="1"/>
    <col min="9231" max="9231" width="5.625" style="30" customWidth="1"/>
    <col min="9232" max="9232" width="3.125" style="30" customWidth="1"/>
    <col min="9233" max="9233" width="10.625" style="30" customWidth="1"/>
    <col min="9234" max="9234" width="6.875" style="30" customWidth="1"/>
    <col min="9235" max="9472" width="3.125" style="30"/>
    <col min="9473" max="9473" width="3.625" style="30" customWidth="1"/>
    <col min="9474" max="9474" width="5.375" style="30" customWidth="1"/>
    <col min="9475" max="9475" width="7.125" style="30" customWidth="1"/>
    <col min="9476" max="9476" width="9" style="30" customWidth="1"/>
    <col min="9477" max="9477" width="4" style="30" customWidth="1"/>
    <col min="9478" max="9478" width="3.125" style="30" customWidth="1"/>
    <col min="9479" max="9479" width="12.875" style="30" customWidth="1"/>
    <col min="9480" max="9480" width="3.125" style="30" customWidth="1"/>
    <col min="9481" max="9481" width="12.875" style="30" customWidth="1"/>
    <col min="9482" max="9482" width="3.125" style="30" customWidth="1"/>
    <col min="9483" max="9483" width="12.875" style="30" customWidth="1"/>
    <col min="9484" max="9484" width="3.125" style="30" customWidth="1"/>
    <col min="9485" max="9485" width="3.625" style="30" customWidth="1"/>
    <col min="9486" max="9486" width="2.625" style="30" customWidth="1"/>
    <col min="9487" max="9487" width="5.625" style="30" customWidth="1"/>
    <col min="9488" max="9488" width="3.125" style="30" customWidth="1"/>
    <col min="9489" max="9489" width="10.625" style="30" customWidth="1"/>
    <col min="9490" max="9490" width="6.875" style="30" customWidth="1"/>
    <col min="9491" max="9728" width="3.125" style="30"/>
    <col min="9729" max="9729" width="3.625" style="30" customWidth="1"/>
    <col min="9730" max="9730" width="5.375" style="30" customWidth="1"/>
    <col min="9731" max="9731" width="7.125" style="30" customWidth="1"/>
    <col min="9732" max="9732" width="9" style="30" customWidth="1"/>
    <col min="9733" max="9733" width="4" style="30" customWidth="1"/>
    <col min="9734" max="9734" width="3.125" style="30" customWidth="1"/>
    <col min="9735" max="9735" width="12.875" style="30" customWidth="1"/>
    <col min="9736" max="9736" width="3.125" style="30" customWidth="1"/>
    <col min="9737" max="9737" width="12.875" style="30" customWidth="1"/>
    <col min="9738" max="9738" width="3.125" style="30" customWidth="1"/>
    <col min="9739" max="9739" width="12.875" style="30" customWidth="1"/>
    <col min="9740" max="9740" width="3.125" style="30" customWidth="1"/>
    <col min="9741" max="9741" width="3.625" style="30" customWidth="1"/>
    <col min="9742" max="9742" width="2.625" style="30" customWidth="1"/>
    <col min="9743" max="9743" width="5.625" style="30" customWidth="1"/>
    <col min="9744" max="9744" width="3.125" style="30" customWidth="1"/>
    <col min="9745" max="9745" width="10.625" style="30" customWidth="1"/>
    <col min="9746" max="9746" width="6.875" style="30" customWidth="1"/>
    <col min="9747" max="9984" width="3.125" style="30"/>
    <col min="9985" max="9985" width="3.625" style="30" customWidth="1"/>
    <col min="9986" max="9986" width="5.375" style="30" customWidth="1"/>
    <col min="9987" max="9987" width="7.125" style="30" customWidth="1"/>
    <col min="9988" max="9988" width="9" style="30" customWidth="1"/>
    <col min="9989" max="9989" width="4" style="30" customWidth="1"/>
    <col min="9990" max="9990" width="3.125" style="30" customWidth="1"/>
    <col min="9991" max="9991" width="12.875" style="30" customWidth="1"/>
    <col min="9992" max="9992" width="3.125" style="30" customWidth="1"/>
    <col min="9993" max="9993" width="12.875" style="30" customWidth="1"/>
    <col min="9994" max="9994" width="3.125" style="30" customWidth="1"/>
    <col min="9995" max="9995" width="12.875" style="30" customWidth="1"/>
    <col min="9996" max="9996" width="3.125" style="30" customWidth="1"/>
    <col min="9997" max="9997" width="3.625" style="30" customWidth="1"/>
    <col min="9998" max="9998" width="2.625" style="30" customWidth="1"/>
    <col min="9999" max="9999" width="5.625" style="30" customWidth="1"/>
    <col min="10000" max="10000" width="3.125" style="30" customWidth="1"/>
    <col min="10001" max="10001" width="10.625" style="30" customWidth="1"/>
    <col min="10002" max="10002" width="6.875" style="30" customWidth="1"/>
    <col min="10003" max="10240" width="3.125" style="30"/>
    <col min="10241" max="10241" width="3.625" style="30" customWidth="1"/>
    <col min="10242" max="10242" width="5.375" style="30" customWidth="1"/>
    <col min="10243" max="10243" width="7.125" style="30" customWidth="1"/>
    <col min="10244" max="10244" width="9" style="30" customWidth="1"/>
    <col min="10245" max="10245" width="4" style="30" customWidth="1"/>
    <col min="10246" max="10246" width="3.125" style="30" customWidth="1"/>
    <col min="10247" max="10247" width="12.875" style="30" customWidth="1"/>
    <col min="10248" max="10248" width="3.125" style="30" customWidth="1"/>
    <col min="10249" max="10249" width="12.875" style="30" customWidth="1"/>
    <col min="10250" max="10250" width="3.125" style="30" customWidth="1"/>
    <col min="10251" max="10251" width="12.875" style="30" customWidth="1"/>
    <col min="10252" max="10252" width="3.125" style="30" customWidth="1"/>
    <col min="10253" max="10253" width="3.625" style="30" customWidth="1"/>
    <col min="10254" max="10254" width="2.625" style="30" customWidth="1"/>
    <col min="10255" max="10255" width="5.625" style="30" customWidth="1"/>
    <col min="10256" max="10256" width="3.125" style="30" customWidth="1"/>
    <col min="10257" max="10257" width="10.625" style="30" customWidth="1"/>
    <col min="10258" max="10258" width="6.875" style="30" customWidth="1"/>
    <col min="10259" max="10496" width="3.125" style="30"/>
    <col min="10497" max="10497" width="3.625" style="30" customWidth="1"/>
    <col min="10498" max="10498" width="5.375" style="30" customWidth="1"/>
    <col min="10499" max="10499" width="7.125" style="30" customWidth="1"/>
    <col min="10500" max="10500" width="9" style="30" customWidth="1"/>
    <col min="10501" max="10501" width="4" style="30" customWidth="1"/>
    <col min="10502" max="10502" width="3.125" style="30" customWidth="1"/>
    <col min="10503" max="10503" width="12.875" style="30" customWidth="1"/>
    <col min="10504" max="10504" width="3.125" style="30" customWidth="1"/>
    <col min="10505" max="10505" width="12.875" style="30" customWidth="1"/>
    <col min="10506" max="10506" width="3.125" style="30" customWidth="1"/>
    <col min="10507" max="10507" width="12.875" style="30" customWidth="1"/>
    <col min="10508" max="10508" width="3.125" style="30" customWidth="1"/>
    <col min="10509" max="10509" width="3.625" style="30" customWidth="1"/>
    <col min="10510" max="10510" width="2.625" style="30" customWidth="1"/>
    <col min="10511" max="10511" width="5.625" style="30" customWidth="1"/>
    <col min="10512" max="10512" width="3.125" style="30" customWidth="1"/>
    <col min="10513" max="10513" width="10.625" style="30" customWidth="1"/>
    <col min="10514" max="10514" width="6.875" style="30" customWidth="1"/>
    <col min="10515" max="10752" width="3.125" style="30"/>
    <col min="10753" max="10753" width="3.625" style="30" customWidth="1"/>
    <col min="10754" max="10754" width="5.375" style="30" customWidth="1"/>
    <col min="10755" max="10755" width="7.125" style="30" customWidth="1"/>
    <col min="10756" max="10756" width="9" style="30" customWidth="1"/>
    <col min="10757" max="10757" width="4" style="30" customWidth="1"/>
    <col min="10758" max="10758" width="3.125" style="30" customWidth="1"/>
    <col min="10759" max="10759" width="12.875" style="30" customWidth="1"/>
    <col min="10760" max="10760" width="3.125" style="30" customWidth="1"/>
    <col min="10761" max="10761" width="12.875" style="30" customWidth="1"/>
    <col min="10762" max="10762" width="3.125" style="30" customWidth="1"/>
    <col min="10763" max="10763" width="12.875" style="30" customWidth="1"/>
    <col min="10764" max="10764" width="3.125" style="30" customWidth="1"/>
    <col min="10765" max="10765" width="3.625" style="30" customWidth="1"/>
    <col min="10766" max="10766" width="2.625" style="30" customWidth="1"/>
    <col min="10767" max="10767" width="5.625" style="30" customWidth="1"/>
    <col min="10768" max="10768" width="3.125" style="30" customWidth="1"/>
    <col min="10769" max="10769" width="10.625" style="30" customWidth="1"/>
    <col min="10770" max="10770" width="6.875" style="30" customWidth="1"/>
    <col min="10771" max="11008" width="3.125" style="30"/>
    <col min="11009" max="11009" width="3.625" style="30" customWidth="1"/>
    <col min="11010" max="11010" width="5.375" style="30" customWidth="1"/>
    <col min="11011" max="11011" width="7.125" style="30" customWidth="1"/>
    <col min="11012" max="11012" width="9" style="30" customWidth="1"/>
    <col min="11013" max="11013" width="4" style="30" customWidth="1"/>
    <col min="11014" max="11014" width="3.125" style="30" customWidth="1"/>
    <col min="11015" max="11015" width="12.875" style="30" customWidth="1"/>
    <col min="11016" max="11016" width="3.125" style="30" customWidth="1"/>
    <col min="11017" max="11017" width="12.875" style="30" customWidth="1"/>
    <col min="11018" max="11018" width="3.125" style="30" customWidth="1"/>
    <col min="11019" max="11019" width="12.875" style="30" customWidth="1"/>
    <col min="11020" max="11020" width="3.125" style="30" customWidth="1"/>
    <col min="11021" max="11021" width="3.625" style="30" customWidth="1"/>
    <col min="11022" max="11022" width="2.625" style="30" customWidth="1"/>
    <col min="11023" max="11023" width="5.625" style="30" customWidth="1"/>
    <col min="11024" max="11024" width="3.125" style="30" customWidth="1"/>
    <col min="11025" max="11025" width="10.625" style="30" customWidth="1"/>
    <col min="11026" max="11026" width="6.875" style="30" customWidth="1"/>
    <col min="11027" max="11264" width="3.125" style="30"/>
    <col min="11265" max="11265" width="3.625" style="30" customWidth="1"/>
    <col min="11266" max="11266" width="5.375" style="30" customWidth="1"/>
    <col min="11267" max="11267" width="7.125" style="30" customWidth="1"/>
    <col min="11268" max="11268" width="9" style="30" customWidth="1"/>
    <col min="11269" max="11269" width="4" style="30" customWidth="1"/>
    <col min="11270" max="11270" width="3.125" style="30" customWidth="1"/>
    <col min="11271" max="11271" width="12.875" style="30" customWidth="1"/>
    <col min="11272" max="11272" width="3.125" style="30" customWidth="1"/>
    <col min="11273" max="11273" width="12.875" style="30" customWidth="1"/>
    <col min="11274" max="11274" width="3.125" style="30" customWidth="1"/>
    <col min="11275" max="11275" width="12.875" style="30" customWidth="1"/>
    <col min="11276" max="11276" width="3.125" style="30" customWidth="1"/>
    <col min="11277" max="11277" width="3.625" style="30" customWidth="1"/>
    <col min="11278" max="11278" width="2.625" style="30" customWidth="1"/>
    <col min="11279" max="11279" width="5.625" style="30" customWidth="1"/>
    <col min="11280" max="11280" width="3.125" style="30" customWidth="1"/>
    <col min="11281" max="11281" width="10.625" style="30" customWidth="1"/>
    <col min="11282" max="11282" width="6.875" style="30" customWidth="1"/>
    <col min="11283" max="11520" width="3.125" style="30"/>
    <col min="11521" max="11521" width="3.625" style="30" customWidth="1"/>
    <col min="11522" max="11522" width="5.375" style="30" customWidth="1"/>
    <col min="11523" max="11523" width="7.125" style="30" customWidth="1"/>
    <col min="11524" max="11524" width="9" style="30" customWidth="1"/>
    <col min="11525" max="11525" width="4" style="30" customWidth="1"/>
    <col min="11526" max="11526" width="3.125" style="30" customWidth="1"/>
    <col min="11527" max="11527" width="12.875" style="30" customWidth="1"/>
    <col min="11528" max="11528" width="3.125" style="30" customWidth="1"/>
    <col min="11529" max="11529" width="12.875" style="30" customWidth="1"/>
    <col min="11530" max="11530" width="3.125" style="30" customWidth="1"/>
    <col min="11531" max="11531" width="12.875" style="30" customWidth="1"/>
    <col min="11532" max="11532" width="3.125" style="30" customWidth="1"/>
    <col min="11533" max="11533" width="3.625" style="30" customWidth="1"/>
    <col min="11534" max="11534" width="2.625" style="30" customWidth="1"/>
    <col min="11535" max="11535" width="5.625" style="30" customWidth="1"/>
    <col min="11536" max="11536" width="3.125" style="30" customWidth="1"/>
    <col min="11537" max="11537" width="10.625" style="30" customWidth="1"/>
    <col min="11538" max="11538" width="6.875" style="30" customWidth="1"/>
    <col min="11539" max="11776" width="3.125" style="30"/>
    <col min="11777" max="11777" width="3.625" style="30" customWidth="1"/>
    <col min="11778" max="11778" width="5.375" style="30" customWidth="1"/>
    <col min="11779" max="11779" width="7.125" style="30" customWidth="1"/>
    <col min="11780" max="11780" width="9" style="30" customWidth="1"/>
    <col min="11781" max="11781" width="4" style="30" customWidth="1"/>
    <col min="11782" max="11782" width="3.125" style="30" customWidth="1"/>
    <col min="11783" max="11783" width="12.875" style="30" customWidth="1"/>
    <col min="11784" max="11784" width="3.125" style="30" customWidth="1"/>
    <col min="11785" max="11785" width="12.875" style="30" customWidth="1"/>
    <col min="11786" max="11786" width="3.125" style="30" customWidth="1"/>
    <col min="11787" max="11787" width="12.875" style="30" customWidth="1"/>
    <col min="11788" max="11788" width="3.125" style="30" customWidth="1"/>
    <col min="11789" max="11789" width="3.625" style="30" customWidth="1"/>
    <col min="11790" max="11790" width="2.625" style="30" customWidth="1"/>
    <col min="11791" max="11791" width="5.625" style="30" customWidth="1"/>
    <col min="11792" max="11792" width="3.125" style="30" customWidth="1"/>
    <col min="11793" max="11793" width="10.625" style="30" customWidth="1"/>
    <col min="11794" max="11794" width="6.875" style="30" customWidth="1"/>
    <col min="11795" max="12032" width="3.125" style="30"/>
    <col min="12033" max="12033" width="3.625" style="30" customWidth="1"/>
    <col min="12034" max="12034" width="5.375" style="30" customWidth="1"/>
    <col min="12035" max="12035" width="7.125" style="30" customWidth="1"/>
    <col min="12036" max="12036" width="9" style="30" customWidth="1"/>
    <col min="12037" max="12037" width="4" style="30" customWidth="1"/>
    <col min="12038" max="12038" width="3.125" style="30" customWidth="1"/>
    <col min="12039" max="12039" width="12.875" style="30" customWidth="1"/>
    <col min="12040" max="12040" width="3.125" style="30" customWidth="1"/>
    <col min="12041" max="12041" width="12.875" style="30" customWidth="1"/>
    <col min="12042" max="12042" width="3.125" style="30" customWidth="1"/>
    <col min="12043" max="12043" width="12.875" style="30" customWidth="1"/>
    <col min="12044" max="12044" width="3.125" style="30" customWidth="1"/>
    <col min="12045" max="12045" width="3.625" style="30" customWidth="1"/>
    <col min="12046" max="12046" width="2.625" style="30" customWidth="1"/>
    <col min="12047" max="12047" width="5.625" style="30" customWidth="1"/>
    <col min="12048" max="12048" width="3.125" style="30" customWidth="1"/>
    <col min="12049" max="12049" width="10.625" style="30" customWidth="1"/>
    <col min="12050" max="12050" width="6.875" style="30" customWidth="1"/>
    <col min="12051" max="12288" width="3.125" style="30"/>
    <col min="12289" max="12289" width="3.625" style="30" customWidth="1"/>
    <col min="12290" max="12290" width="5.375" style="30" customWidth="1"/>
    <col min="12291" max="12291" width="7.125" style="30" customWidth="1"/>
    <col min="12292" max="12292" width="9" style="30" customWidth="1"/>
    <col min="12293" max="12293" width="4" style="30" customWidth="1"/>
    <col min="12294" max="12294" width="3.125" style="30" customWidth="1"/>
    <col min="12295" max="12295" width="12.875" style="30" customWidth="1"/>
    <col min="12296" max="12296" width="3.125" style="30" customWidth="1"/>
    <col min="12297" max="12297" width="12.875" style="30" customWidth="1"/>
    <col min="12298" max="12298" width="3.125" style="30" customWidth="1"/>
    <col min="12299" max="12299" width="12.875" style="30" customWidth="1"/>
    <col min="12300" max="12300" width="3.125" style="30" customWidth="1"/>
    <col min="12301" max="12301" width="3.625" style="30" customWidth="1"/>
    <col min="12302" max="12302" width="2.625" style="30" customWidth="1"/>
    <col min="12303" max="12303" width="5.625" style="30" customWidth="1"/>
    <col min="12304" max="12304" width="3.125" style="30" customWidth="1"/>
    <col min="12305" max="12305" width="10.625" style="30" customWidth="1"/>
    <col min="12306" max="12306" width="6.875" style="30" customWidth="1"/>
    <col min="12307" max="12544" width="3.125" style="30"/>
    <col min="12545" max="12545" width="3.625" style="30" customWidth="1"/>
    <col min="12546" max="12546" width="5.375" style="30" customWidth="1"/>
    <col min="12547" max="12547" width="7.125" style="30" customWidth="1"/>
    <col min="12548" max="12548" width="9" style="30" customWidth="1"/>
    <col min="12549" max="12549" width="4" style="30" customWidth="1"/>
    <col min="12550" max="12550" width="3.125" style="30" customWidth="1"/>
    <col min="12551" max="12551" width="12.875" style="30" customWidth="1"/>
    <col min="12552" max="12552" width="3.125" style="30" customWidth="1"/>
    <col min="12553" max="12553" width="12.875" style="30" customWidth="1"/>
    <col min="12554" max="12554" width="3.125" style="30" customWidth="1"/>
    <col min="12555" max="12555" width="12.875" style="30" customWidth="1"/>
    <col min="12556" max="12556" width="3.125" style="30" customWidth="1"/>
    <col min="12557" max="12557" width="3.625" style="30" customWidth="1"/>
    <col min="12558" max="12558" width="2.625" style="30" customWidth="1"/>
    <col min="12559" max="12559" width="5.625" style="30" customWidth="1"/>
    <col min="12560" max="12560" width="3.125" style="30" customWidth="1"/>
    <col min="12561" max="12561" width="10.625" style="30" customWidth="1"/>
    <col min="12562" max="12562" width="6.875" style="30" customWidth="1"/>
    <col min="12563" max="12800" width="3.125" style="30"/>
    <col min="12801" max="12801" width="3.625" style="30" customWidth="1"/>
    <col min="12802" max="12802" width="5.375" style="30" customWidth="1"/>
    <col min="12803" max="12803" width="7.125" style="30" customWidth="1"/>
    <col min="12804" max="12804" width="9" style="30" customWidth="1"/>
    <col min="12805" max="12805" width="4" style="30" customWidth="1"/>
    <col min="12806" max="12806" width="3.125" style="30" customWidth="1"/>
    <col min="12807" max="12807" width="12.875" style="30" customWidth="1"/>
    <col min="12808" max="12808" width="3.125" style="30" customWidth="1"/>
    <col min="12809" max="12809" width="12.875" style="30" customWidth="1"/>
    <col min="12810" max="12810" width="3.125" style="30" customWidth="1"/>
    <col min="12811" max="12811" width="12.875" style="30" customWidth="1"/>
    <col min="12812" max="12812" width="3.125" style="30" customWidth="1"/>
    <col min="12813" max="12813" width="3.625" style="30" customWidth="1"/>
    <col min="12814" max="12814" width="2.625" style="30" customWidth="1"/>
    <col min="12815" max="12815" width="5.625" style="30" customWidth="1"/>
    <col min="12816" max="12816" width="3.125" style="30" customWidth="1"/>
    <col min="12817" max="12817" width="10.625" style="30" customWidth="1"/>
    <col min="12818" max="12818" width="6.875" style="30" customWidth="1"/>
    <col min="12819" max="13056" width="3.125" style="30"/>
    <col min="13057" max="13057" width="3.625" style="30" customWidth="1"/>
    <col min="13058" max="13058" width="5.375" style="30" customWidth="1"/>
    <col min="13059" max="13059" width="7.125" style="30" customWidth="1"/>
    <col min="13060" max="13060" width="9" style="30" customWidth="1"/>
    <col min="13061" max="13061" width="4" style="30" customWidth="1"/>
    <col min="13062" max="13062" width="3.125" style="30" customWidth="1"/>
    <col min="13063" max="13063" width="12.875" style="30" customWidth="1"/>
    <col min="13064" max="13064" width="3.125" style="30" customWidth="1"/>
    <col min="13065" max="13065" width="12.875" style="30" customWidth="1"/>
    <col min="13066" max="13066" width="3.125" style="30" customWidth="1"/>
    <col min="13067" max="13067" width="12.875" style="30" customWidth="1"/>
    <col min="13068" max="13068" width="3.125" style="30" customWidth="1"/>
    <col min="13069" max="13069" width="3.625" style="30" customWidth="1"/>
    <col min="13070" max="13070" width="2.625" style="30" customWidth="1"/>
    <col min="13071" max="13071" width="5.625" style="30" customWidth="1"/>
    <col min="13072" max="13072" width="3.125" style="30" customWidth="1"/>
    <col min="13073" max="13073" width="10.625" style="30" customWidth="1"/>
    <col min="13074" max="13074" width="6.875" style="30" customWidth="1"/>
    <col min="13075" max="13312" width="3.125" style="30"/>
    <col min="13313" max="13313" width="3.625" style="30" customWidth="1"/>
    <col min="13314" max="13314" width="5.375" style="30" customWidth="1"/>
    <col min="13315" max="13315" width="7.125" style="30" customWidth="1"/>
    <col min="13316" max="13316" width="9" style="30" customWidth="1"/>
    <col min="13317" max="13317" width="4" style="30" customWidth="1"/>
    <col min="13318" max="13318" width="3.125" style="30" customWidth="1"/>
    <col min="13319" max="13319" width="12.875" style="30" customWidth="1"/>
    <col min="13320" max="13320" width="3.125" style="30" customWidth="1"/>
    <col min="13321" max="13321" width="12.875" style="30" customWidth="1"/>
    <col min="13322" max="13322" width="3.125" style="30" customWidth="1"/>
    <col min="13323" max="13323" width="12.875" style="30" customWidth="1"/>
    <col min="13324" max="13324" width="3.125" style="30" customWidth="1"/>
    <col min="13325" max="13325" width="3.625" style="30" customWidth="1"/>
    <col min="13326" max="13326" width="2.625" style="30" customWidth="1"/>
    <col min="13327" max="13327" width="5.625" style="30" customWidth="1"/>
    <col min="13328" max="13328" width="3.125" style="30" customWidth="1"/>
    <col min="13329" max="13329" width="10.625" style="30" customWidth="1"/>
    <col min="13330" max="13330" width="6.875" style="30" customWidth="1"/>
    <col min="13331" max="13568" width="3.125" style="30"/>
    <col min="13569" max="13569" width="3.625" style="30" customWidth="1"/>
    <col min="13570" max="13570" width="5.375" style="30" customWidth="1"/>
    <col min="13571" max="13571" width="7.125" style="30" customWidth="1"/>
    <col min="13572" max="13572" width="9" style="30" customWidth="1"/>
    <col min="13573" max="13573" width="4" style="30" customWidth="1"/>
    <col min="13574" max="13574" width="3.125" style="30" customWidth="1"/>
    <col min="13575" max="13575" width="12.875" style="30" customWidth="1"/>
    <col min="13576" max="13576" width="3.125" style="30" customWidth="1"/>
    <col min="13577" max="13577" width="12.875" style="30" customWidth="1"/>
    <col min="13578" max="13578" width="3.125" style="30" customWidth="1"/>
    <col min="13579" max="13579" width="12.875" style="30" customWidth="1"/>
    <col min="13580" max="13580" width="3.125" style="30" customWidth="1"/>
    <col min="13581" max="13581" width="3.625" style="30" customWidth="1"/>
    <col min="13582" max="13582" width="2.625" style="30" customWidth="1"/>
    <col min="13583" max="13583" width="5.625" style="30" customWidth="1"/>
    <col min="13584" max="13584" width="3.125" style="30" customWidth="1"/>
    <col min="13585" max="13585" width="10.625" style="30" customWidth="1"/>
    <col min="13586" max="13586" width="6.875" style="30" customWidth="1"/>
    <col min="13587" max="13824" width="3.125" style="30"/>
    <col min="13825" max="13825" width="3.625" style="30" customWidth="1"/>
    <col min="13826" max="13826" width="5.375" style="30" customWidth="1"/>
    <col min="13827" max="13827" width="7.125" style="30" customWidth="1"/>
    <col min="13828" max="13828" width="9" style="30" customWidth="1"/>
    <col min="13829" max="13829" width="4" style="30" customWidth="1"/>
    <col min="13830" max="13830" width="3.125" style="30" customWidth="1"/>
    <col min="13831" max="13831" width="12.875" style="30" customWidth="1"/>
    <col min="13832" max="13832" width="3.125" style="30" customWidth="1"/>
    <col min="13833" max="13833" width="12.875" style="30" customWidth="1"/>
    <col min="13834" max="13834" width="3.125" style="30" customWidth="1"/>
    <col min="13835" max="13835" width="12.875" style="30" customWidth="1"/>
    <col min="13836" max="13836" width="3.125" style="30" customWidth="1"/>
    <col min="13837" max="13837" width="3.625" style="30" customWidth="1"/>
    <col min="13838" max="13838" width="2.625" style="30" customWidth="1"/>
    <col min="13839" max="13839" width="5.625" style="30" customWidth="1"/>
    <col min="13840" max="13840" width="3.125" style="30" customWidth="1"/>
    <col min="13841" max="13841" width="10.625" style="30" customWidth="1"/>
    <col min="13842" max="13842" width="6.875" style="30" customWidth="1"/>
    <col min="13843" max="14080" width="3.125" style="30"/>
    <col min="14081" max="14081" width="3.625" style="30" customWidth="1"/>
    <col min="14082" max="14082" width="5.375" style="30" customWidth="1"/>
    <col min="14083" max="14083" width="7.125" style="30" customWidth="1"/>
    <col min="14084" max="14084" width="9" style="30" customWidth="1"/>
    <col min="14085" max="14085" width="4" style="30" customWidth="1"/>
    <col min="14086" max="14086" width="3.125" style="30" customWidth="1"/>
    <col min="14087" max="14087" width="12.875" style="30" customWidth="1"/>
    <col min="14088" max="14088" width="3.125" style="30" customWidth="1"/>
    <col min="14089" max="14089" width="12.875" style="30" customWidth="1"/>
    <col min="14090" max="14090" width="3.125" style="30" customWidth="1"/>
    <col min="14091" max="14091" width="12.875" style="30" customWidth="1"/>
    <col min="14092" max="14092" width="3.125" style="30" customWidth="1"/>
    <col min="14093" max="14093" width="3.625" style="30" customWidth="1"/>
    <col min="14094" max="14094" width="2.625" style="30" customWidth="1"/>
    <col min="14095" max="14095" width="5.625" style="30" customWidth="1"/>
    <col min="14096" max="14096" width="3.125" style="30" customWidth="1"/>
    <col min="14097" max="14097" width="10.625" style="30" customWidth="1"/>
    <col min="14098" max="14098" width="6.875" style="30" customWidth="1"/>
    <col min="14099" max="14336" width="3.125" style="30"/>
    <col min="14337" max="14337" width="3.625" style="30" customWidth="1"/>
    <col min="14338" max="14338" width="5.375" style="30" customWidth="1"/>
    <col min="14339" max="14339" width="7.125" style="30" customWidth="1"/>
    <col min="14340" max="14340" width="9" style="30" customWidth="1"/>
    <col min="14341" max="14341" width="4" style="30" customWidth="1"/>
    <col min="14342" max="14342" width="3.125" style="30" customWidth="1"/>
    <col min="14343" max="14343" width="12.875" style="30" customWidth="1"/>
    <col min="14344" max="14344" width="3.125" style="30" customWidth="1"/>
    <col min="14345" max="14345" width="12.875" style="30" customWidth="1"/>
    <col min="14346" max="14346" width="3.125" style="30" customWidth="1"/>
    <col min="14347" max="14347" width="12.875" style="30" customWidth="1"/>
    <col min="14348" max="14348" width="3.125" style="30" customWidth="1"/>
    <col min="14349" max="14349" width="3.625" style="30" customWidth="1"/>
    <col min="14350" max="14350" width="2.625" style="30" customWidth="1"/>
    <col min="14351" max="14351" width="5.625" style="30" customWidth="1"/>
    <col min="14352" max="14352" width="3.125" style="30" customWidth="1"/>
    <col min="14353" max="14353" width="10.625" style="30" customWidth="1"/>
    <col min="14354" max="14354" width="6.875" style="30" customWidth="1"/>
    <col min="14355" max="14592" width="3.125" style="30"/>
    <col min="14593" max="14593" width="3.625" style="30" customWidth="1"/>
    <col min="14594" max="14594" width="5.375" style="30" customWidth="1"/>
    <col min="14595" max="14595" width="7.125" style="30" customWidth="1"/>
    <col min="14596" max="14596" width="9" style="30" customWidth="1"/>
    <col min="14597" max="14597" width="4" style="30" customWidth="1"/>
    <col min="14598" max="14598" width="3.125" style="30" customWidth="1"/>
    <col min="14599" max="14599" width="12.875" style="30" customWidth="1"/>
    <col min="14600" max="14600" width="3.125" style="30" customWidth="1"/>
    <col min="14601" max="14601" width="12.875" style="30" customWidth="1"/>
    <col min="14602" max="14602" width="3.125" style="30" customWidth="1"/>
    <col min="14603" max="14603" width="12.875" style="30" customWidth="1"/>
    <col min="14604" max="14604" width="3.125" style="30" customWidth="1"/>
    <col min="14605" max="14605" width="3.625" style="30" customWidth="1"/>
    <col min="14606" max="14606" width="2.625" style="30" customWidth="1"/>
    <col min="14607" max="14607" width="5.625" style="30" customWidth="1"/>
    <col min="14608" max="14608" width="3.125" style="30" customWidth="1"/>
    <col min="14609" max="14609" width="10.625" style="30" customWidth="1"/>
    <col min="14610" max="14610" width="6.875" style="30" customWidth="1"/>
    <col min="14611" max="14848" width="3.125" style="30"/>
    <col min="14849" max="14849" width="3.625" style="30" customWidth="1"/>
    <col min="14850" max="14850" width="5.375" style="30" customWidth="1"/>
    <col min="14851" max="14851" width="7.125" style="30" customWidth="1"/>
    <col min="14852" max="14852" width="9" style="30" customWidth="1"/>
    <col min="14853" max="14853" width="4" style="30" customWidth="1"/>
    <col min="14854" max="14854" width="3.125" style="30" customWidth="1"/>
    <col min="14855" max="14855" width="12.875" style="30" customWidth="1"/>
    <col min="14856" max="14856" width="3.125" style="30" customWidth="1"/>
    <col min="14857" max="14857" width="12.875" style="30" customWidth="1"/>
    <col min="14858" max="14858" width="3.125" style="30" customWidth="1"/>
    <col min="14859" max="14859" width="12.875" style="30" customWidth="1"/>
    <col min="14860" max="14860" width="3.125" style="30" customWidth="1"/>
    <col min="14861" max="14861" width="3.625" style="30" customWidth="1"/>
    <col min="14862" max="14862" width="2.625" style="30" customWidth="1"/>
    <col min="14863" max="14863" width="5.625" style="30" customWidth="1"/>
    <col min="14864" max="14864" width="3.125" style="30" customWidth="1"/>
    <col min="14865" max="14865" width="10.625" style="30" customWidth="1"/>
    <col min="14866" max="14866" width="6.875" style="30" customWidth="1"/>
    <col min="14867" max="15104" width="3.125" style="30"/>
    <col min="15105" max="15105" width="3.625" style="30" customWidth="1"/>
    <col min="15106" max="15106" width="5.375" style="30" customWidth="1"/>
    <col min="15107" max="15107" width="7.125" style="30" customWidth="1"/>
    <col min="15108" max="15108" width="9" style="30" customWidth="1"/>
    <col min="15109" max="15109" width="4" style="30" customWidth="1"/>
    <col min="15110" max="15110" width="3.125" style="30" customWidth="1"/>
    <col min="15111" max="15111" width="12.875" style="30" customWidth="1"/>
    <col min="15112" max="15112" width="3.125" style="30" customWidth="1"/>
    <col min="15113" max="15113" width="12.875" style="30" customWidth="1"/>
    <col min="15114" max="15114" width="3.125" style="30" customWidth="1"/>
    <col min="15115" max="15115" width="12.875" style="30" customWidth="1"/>
    <col min="15116" max="15116" width="3.125" style="30" customWidth="1"/>
    <col min="15117" max="15117" width="3.625" style="30" customWidth="1"/>
    <col min="15118" max="15118" width="2.625" style="30" customWidth="1"/>
    <col min="15119" max="15119" width="5.625" style="30" customWidth="1"/>
    <col min="15120" max="15120" width="3.125" style="30" customWidth="1"/>
    <col min="15121" max="15121" width="10.625" style="30" customWidth="1"/>
    <col min="15122" max="15122" width="6.875" style="30" customWidth="1"/>
    <col min="15123" max="15360" width="3.125" style="30"/>
    <col min="15361" max="15361" width="3.625" style="30" customWidth="1"/>
    <col min="15362" max="15362" width="5.375" style="30" customWidth="1"/>
    <col min="15363" max="15363" width="7.125" style="30" customWidth="1"/>
    <col min="15364" max="15364" width="9" style="30" customWidth="1"/>
    <col min="15365" max="15365" width="4" style="30" customWidth="1"/>
    <col min="15366" max="15366" width="3.125" style="30" customWidth="1"/>
    <col min="15367" max="15367" width="12.875" style="30" customWidth="1"/>
    <col min="15368" max="15368" width="3.125" style="30" customWidth="1"/>
    <col min="15369" max="15369" width="12.875" style="30" customWidth="1"/>
    <col min="15370" max="15370" width="3.125" style="30" customWidth="1"/>
    <col min="15371" max="15371" width="12.875" style="30" customWidth="1"/>
    <col min="15372" max="15372" width="3.125" style="30" customWidth="1"/>
    <col min="15373" max="15373" width="3.625" style="30" customWidth="1"/>
    <col min="15374" max="15374" width="2.625" style="30" customWidth="1"/>
    <col min="15375" max="15375" width="5.625" style="30" customWidth="1"/>
    <col min="15376" max="15376" width="3.125" style="30" customWidth="1"/>
    <col min="15377" max="15377" width="10.625" style="30" customWidth="1"/>
    <col min="15378" max="15378" width="6.875" style="30" customWidth="1"/>
    <col min="15379" max="15616" width="3.125" style="30"/>
    <col min="15617" max="15617" width="3.625" style="30" customWidth="1"/>
    <col min="15618" max="15618" width="5.375" style="30" customWidth="1"/>
    <col min="15619" max="15619" width="7.125" style="30" customWidth="1"/>
    <col min="15620" max="15620" width="9" style="30" customWidth="1"/>
    <col min="15621" max="15621" width="4" style="30" customWidth="1"/>
    <col min="15622" max="15622" width="3.125" style="30" customWidth="1"/>
    <col min="15623" max="15623" width="12.875" style="30" customWidth="1"/>
    <col min="15624" max="15624" width="3.125" style="30" customWidth="1"/>
    <col min="15625" max="15625" width="12.875" style="30" customWidth="1"/>
    <col min="15626" max="15626" width="3.125" style="30" customWidth="1"/>
    <col min="15627" max="15627" width="12.875" style="30" customWidth="1"/>
    <col min="15628" max="15628" width="3.125" style="30" customWidth="1"/>
    <col min="15629" max="15629" width="3.625" style="30" customWidth="1"/>
    <col min="15630" max="15630" width="2.625" style="30" customWidth="1"/>
    <col min="15631" max="15631" width="5.625" style="30" customWidth="1"/>
    <col min="15632" max="15632" width="3.125" style="30" customWidth="1"/>
    <col min="15633" max="15633" width="10.625" style="30" customWidth="1"/>
    <col min="15634" max="15634" width="6.875" style="30" customWidth="1"/>
    <col min="15635" max="15872" width="3.125" style="30"/>
    <col min="15873" max="15873" width="3.625" style="30" customWidth="1"/>
    <col min="15874" max="15874" width="5.375" style="30" customWidth="1"/>
    <col min="15875" max="15875" width="7.125" style="30" customWidth="1"/>
    <col min="15876" max="15876" width="9" style="30" customWidth="1"/>
    <col min="15877" max="15877" width="4" style="30" customWidth="1"/>
    <col min="15878" max="15878" width="3.125" style="30" customWidth="1"/>
    <col min="15879" max="15879" width="12.875" style="30" customWidth="1"/>
    <col min="15880" max="15880" width="3.125" style="30" customWidth="1"/>
    <col min="15881" max="15881" width="12.875" style="30" customWidth="1"/>
    <col min="15882" max="15882" width="3.125" style="30" customWidth="1"/>
    <col min="15883" max="15883" width="12.875" style="30" customWidth="1"/>
    <col min="15884" max="15884" width="3.125" style="30" customWidth="1"/>
    <col min="15885" max="15885" width="3.625" style="30" customWidth="1"/>
    <col min="15886" max="15886" width="2.625" style="30" customWidth="1"/>
    <col min="15887" max="15887" width="5.625" style="30" customWidth="1"/>
    <col min="15888" max="15888" width="3.125" style="30" customWidth="1"/>
    <col min="15889" max="15889" width="10.625" style="30" customWidth="1"/>
    <col min="15890" max="15890" width="6.875" style="30" customWidth="1"/>
    <col min="15891" max="16128" width="3.125" style="30"/>
    <col min="16129" max="16129" width="3.625" style="30" customWidth="1"/>
    <col min="16130" max="16130" width="5.375" style="30" customWidth="1"/>
    <col min="16131" max="16131" width="7.125" style="30" customWidth="1"/>
    <col min="16132" max="16132" width="9" style="30" customWidth="1"/>
    <col min="16133" max="16133" width="4" style="30" customWidth="1"/>
    <col min="16134" max="16134" width="3.125" style="30" customWidth="1"/>
    <col min="16135" max="16135" width="12.875" style="30" customWidth="1"/>
    <col min="16136" max="16136" width="3.125" style="30" customWidth="1"/>
    <col min="16137" max="16137" width="12.875" style="30" customWidth="1"/>
    <col min="16138" max="16138" width="3.125" style="30" customWidth="1"/>
    <col min="16139" max="16139" width="12.875" style="30" customWidth="1"/>
    <col min="16140" max="16140" width="3.125" style="30" customWidth="1"/>
    <col min="16141" max="16141" width="3.625" style="30" customWidth="1"/>
    <col min="16142" max="16142" width="2.625" style="30" customWidth="1"/>
    <col min="16143" max="16143" width="5.625" style="30" customWidth="1"/>
    <col min="16144" max="16144" width="3.125" style="30" customWidth="1"/>
    <col min="16145" max="16145" width="10.625" style="30" customWidth="1"/>
    <col min="16146" max="16146" width="6.875" style="30" customWidth="1"/>
    <col min="16147" max="16384" width="3.125" style="30"/>
  </cols>
  <sheetData>
    <row r="1" spans="1:19" ht="18" customHeight="1">
      <c r="A1" s="26" t="s">
        <v>358</v>
      </c>
      <c r="B1" s="27"/>
      <c r="C1" s="27"/>
      <c r="D1" s="28"/>
      <c r="E1" s="29"/>
      <c r="F1" s="28"/>
      <c r="G1" s="28"/>
      <c r="H1" s="28"/>
      <c r="I1" s="28"/>
      <c r="J1" s="28"/>
      <c r="K1" s="28"/>
      <c r="L1" s="28"/>
      <c r="M1" s="28"/>
      <c r="N1" s="28"/>
      <c r="O1" s="192" t="s">
        <v>121</v>
      </c>
      <c r="P1" s="192"/>
      <c r="Q1" s="192"/>
      <c r="R1" s="192"/>
      <c r="S1" s="28"/>
    </row>
    <row r="2" spans="1:19" ht="13.5" customHeight="1">
      <c r="G2" s="31"/>
      <c r="K2" s="32" t="s">
        <v>0</v>
      </c>
      <c r="L2" s="193">
        <f>山口大学様式1_治験計画の概要!F1</f>
        <v>0</v>
      </c>
      <c r="M2" s="194"/>
      <c r="N2" s="194"/>
      <c r="O2" s="194"/>
      <c r="P2" s="194"/>
      <c r="Q2" s="194"/>
      <c r="R2" s="195"/>
    </row>
    <row r="3" spans="1:19" ht="13.5" customHeight="1">
      <c r="A3" s="33"/>
      <c r="B3" s="34"/>
      <c r="C3" s="34"/>
      <c r="D3" s="34"/>
      <c r="E3" s="34"/>
      <c r="F3" s="34"/>
      <c r="G3" s="34"/>
      <c r="K3" s="196" t="s">
        <v>122</v>
      </c>
      <c r="L3" s="193" t="s">
        <v>123</v>
      </c>
      <c r="M3" s="194"/>
      <c r="N3" s="194"/>
      <c r="O3" s="194"/>
      <c r="P3" s="194"/>
      <c r="Q3" s="194"/>
      <c r="R3" s="195"/>
      <c r="S3" s="35"/>
    </row>
    <row r="4" spans="1:19" ht="13.5" customHeight="1">
      <c r="B4" s="34"/>
      <c r="C4" s="34"/>
      <c r="D4" s="34"/>
      <c r="K4" s="196"/>
      <c r="L4" s="193" t="s">
        <v>124</v>
      </c>
      <c r="M4" s="194"/>
      <c r="N4" s="194"/>
      <c r="O4" s="194"/>
      <c r="P4" s="194"/>
      <c r="Q4" s="194"/>
      <c r="R4" s="195"/>
    </row>
    <row r="5" spans="1:19" ht="13.5" customHeight="1">
      <c r="K5" s="196"/>
      <c r="L5" s="193" t="s">
        <v>125</v>
      </c>
      <c r="M5" s="194"/>
      <c r="N5" s="194"/>
      <c r="O5" s="194"/>
      <c r="P5" s="194"/>
      <c r="Q5" s="194"/>
      <c r="R5" s="195"/>
    </row>
    <row r="6" spans="1:19" ht="13.5" customHeight="1">
      <c r="K6" s="36"/>
      <c r="L6" s="37"/>
      <c r="M6" s="37"/>
      <c r="N6" s="37"/>
      <c r="O6" s="37"/>
      <c r="P6" s="37"/>
      <c r="Q6" s="37"/>
      <c r="R6" s="37"/>
    </row>
    <row r="7" spans="1:19" ht="24.75" customHeight="1">
      <c r="A7" s="197" t="s">
        <v>126</v>
      </c>
      <c r="B7" s="197"/>
      <c r="C7" s="197"/>
      <c r="D7" s="197"/>
      <c r="E7" s="197"/>
      <c r="F7" s="197"/>
      <c r="G7" s="197"/>
      <c r="H7" s="197"/>
      <c r="I7" s="197"/>
      <c r="J7" s="197"/>
      <c r="K7" s="197"/>
      <c r="L7" s="197"/>
      <c r="M7" s="197"/>
      <c r="N7" s="197"/>
      <c r="O7" s="197"/>
      <c r="P7" s="197"/>
      <c r="Q7" s="197"/>
      <c r="R7" s="197"/>
    </row>
    <row r="8" spans="1:19" ht="9" customHeight="1">
      <c r="A8" s="38"/>
      <c r="B8" s="38"/>
      <c r="C8" s="38"/>
      <c r="D8" s="38"/>
      <c r="E8" s="38"/>
      <c r="F8" s="38"/>
      <c r="G8" s="38"/>
      <c r="H8" s="38"/>
      <c r="I8" s="38"/>
      <c r="J8" s="38"/>
      <c r="K8" s="38"/>
      <c r="L8" s="38"/>
      <c r="M8" s="38"/>
      <c r="N8" s="38"/>
      <c r="O8" s="38"/>
      <c r="P8" s="38"/>
      <c r="Q8" s="38"/>
      <c r="R8" s="38"/>
    </row>
    <row r="9" spans="1:19" ht="18.75" customHeight="1">
      <c r="A9" s="39" t="s">
        <v>127</v>
      </c>
      <c r="B9" s="39"/>
      <c r="C9" s="39"/>
    </row>
    <row r="10" spans="1:19" ht="62.25" customHeight="1">
      <c r="A10" s="25"/>
      <c r="B10" s="190" t="s">
        <v>128</v>
      </c>
      <c r="C10" s="190"/>
      <c r="D10" s="190"/>
      <c r="E10" s="40" t="s">
        <v>129</v>
      </c>
      <c r="F10" s="198" t="s">
        <v>130</v>
      </c>
      <c r="G10" s="198"/>
      <c r="H10" s="198" t="s">
        <v>131</v>
      </c>
      <c r="I10" s="198"/>
      <c r="J10" s="198" t="s">
        <v>132</v>
      </c>
      <c r="K10" s="198"/>
      <c r="L10" s="198" t="s">
        <v>133</v>
      </c>
      <c r="M10" s="198"/>
      <c r="N10" s="198"/>
      <c r="O10" s="198"/>
      <c r="P10" s="198" t="s">
        <v>134</v>
      </c>
      <c r="Q10" s="198"/>
      <c r="R10" s="40" t="s">
        <v>135</v>
      </c>
    </row>
    <row r="11" spans="1:19" ht="21" customHeight="1">
      <c r="A11" s="25" t="s">
        <v>136</v>
      </c>
      <c r="B11" s="189" t="s">
        <v>137</v>
      </c>
      <c r="C11" s="189"/>
      <c r="D11" s="189"/>
      <c r="E11" s="25">
        <v>2</v>
      </c>
      <c r="F11" s="41"/>
      <c r="G11" s="25" t="s">
        <v>138</v>
      </c>
      <c r="H11" s="41"/>
      <c r="I11" s="25" t="s">
        <v>139</v>
      </c>
      <c r="J11" s="41"/>
      <c r="K11" s="25" t="s">
        <v>140</v>
      </c>
      <c r="L11" s="199"/>
      <c r="M11" s="199"/>
      <c r="N11" s="199"/>
      <c r="O11" s="199"/>
      <c r="P11" s="199"/>
      <c r="Q11" s="199"/>
      <c r="R11" s="42" t="str">
        <f>IF(F11="○",2,IF(H11="○",6,IF(J11="○",10,"")))</f>
        <v/>
      </c>
    </row>
    <row r="12" spans="1:19" ht="21" customHeight="1">
      <c r="A12" s="25" t="s">
        <v>141</v>
      </c>
      <c r="B12" s="189" t="s">
        <v>142</v>
      </c>
      <c r="C12" s="189"/>
      <c r="D12" s="189"/>
      <c r="E12" s="25">
        <v>1</v>
      </c>
      <c r="F12" s="41"/>
      <c r="G12" s="25" t="s">
        <v>143</v>
      </c>
      <c r="H12" s="41"/>
      <c r="I12" s="25" t="s">
        <v>144</v>
      </c>
      <c r="J12" s="199"/>
      <c r="K12" s="199"/>
      <c r="L12" s="199"/>
      <c r="M12" s="199"/>
      <c r="N12" s="199"/>
      <c r="O12" s="199"/>
      <c r="P12" s="199"/>
      <c r="Q12" s="199"/>
      <c r="R12" s="42" t="str">
        <f>IF(F12="○",1,IF(H12="○",3,IF(J12="○",5,"")))</f>
        <v/>
      </c>
    </row>
    <row r="13" spans="1:19" ht="36" customHeight="1">
      <c r="A13" s="25" t="s">
        <v>145</v>
      </c>
      <c r="B13" s="189" t="s">
        <v>146</v>
      </c>
      <c r="C13" s="189"/>
      <c r="D13" s="189"/>
      <c r="E13" s="25">
        <v>1</v>
      </c>
      <c r="F13" s="41"/>
      <c r="G13" s="21" t="s">
        <v>147</v>
      </c>
      <c r="H13" s="41"/>
      <c r="I13" s="21" t="s">
        <v>148</v>
      </c>
      <c r="J13" s="41"/>
      <c r="K13" s="25" t="s">
        <v>149</v>
      </c>
      <c r="L13" s="199"/>
      <c r="M13" s="199"/>
      <c r="N13" s="199"/>
      <c r="O13" s="199"/>
      <c r="P13" s="199"/>
      <c r="Q13" s="199"/>
      <c r="R13" s="42" t="str">
        <f>IF(F13="○",1,IF(H13="○",3,IF(J13="○",5,"")))</f>
        <v/>
      </c>
    </row>
    <row r="14" spans="1:19" ht="21" customHeight="1">
      <c r="A14" s="25" t="s">
        <v>150</v>
      </c>
      <c r="B14" s="189" t="s">
        <v>151</v>
      </c>
      <c r="C14" s="189"/>
      <c r="D14" s="189"/>
      <c r="E14" s="25">
        <v>3</v>
      </c>
      <c r="F14" s="41"/>
      <c r="G14" s="25" t="s">
        <v>152</v>
      </c>
      <c r="H14" s="41"/>
      <c r="I14" s="25" t="s">
        <v>153</v>
      </c>
      <c r="J14" s="199"/>
      <c r="K14" s="199"/>
      <c r="L14" s="199"/>
      <c r="M14" s="199"/>
      <c r="N14" s="199"/>
      <c r="O14" s="199"/>
      <c r="P14" s="199"/>
      <c r="Q14" s="199"/>
      <c r="R14" s="42" t="str">
        <f>IF(F14="○",3,IF(H14="○",9,""))</f>
        <v/>
      </c>
    </row>
    <row r="15" spans="1:19" ht="21" customHeight="1">
      <c r="A15" s="25" t="s">
        <v>154</v>
      </c>
      <c r="B15" s="189" t="s">
        <v>155</v>
      </c>
      <c r="C15" s="189"/>
      <c r="D15" s="189"/>
      <c r="E15" s="25">
        <v>2</v>
      </c>
      <c r="F15" s="41"/>
      <c r="G15" s="25" t="s">
        <v>156</v>
      </c>
      <c r="H15" s="41"/>
      <c r="I15" s="25" t="s">
        <v>157</v>
      </c>
      <c r="J15" s="41"/>
      <c r="K15" s="25" t="s">
        <v>158</v>
      </c>
      <c r="L15" s="190"/>
      <c r="M15" s="190"/>
      <c r="N15" s="190"/>
      <c r="O15" s="190"/>
      <c r="P15" s="190"/>
      <c r="Q15" s="190"/>
      <c r="R15" s="42" t="str">
        <f>IF(F15="○",2,IF(H15="○",6,IF(J15="○",10,"")))</f>
        <v/>
      </c>
    </row>
    <row r="16" spans="1:19" ht="21" customHeight="1">
      <c r="A16" s="25" t="s">
        <v>159</v>
      </c>
      <c r="B16" s="189" t="s">
        <v>160</v>
      </c>
      <c r="C16" s="189"/>
      <c r="D16" s="189"/>
      <c r="E16" s="25">
        <v>5</v>
      </c>
      <c r="F16" s="41"/>
      <c r="G16" s="25" t="s">
        <v>161</v>
      </c>
      <c r="H16" s="199"/>
      <c r="I16" s="199"/>
      <c r="J16" s="199"/>
      <c r="K16" s="199"/>
      <c r="L16" s="199"/>
      <c r="M16" s="199"/>
      <c r="N16" s="199"/>
      <c r="O16" s="199"/>
      <c r="P16" s="199"/>
      <c r="Q16" s="199"/>
      <c r="R16" s="42" t="str">
        <f>IF(F16="○",5,"")</f>
        <v/>
      </c>
    </row>
    <row r="17" spans="1:18" ht="36" customHeight="1">
      <c r="A17" s="25" t="s">
        <v>162</v>
      </c>
      <c r="B17" s="189" t="s">
        <v>163</v>
      </c>
      <c r="C17" s="189"/>
      <c r="D17" s="189"/>
      <c r="E17" s="25">
        <v>1</v>
      </c>
      <c r="F17" s="41"/>
      <c r="G17" s="21" t="s">
        <v>164</v>
      </c>
      <c r="H17" s="41"/>
      <c r="I17" s="21" t="s">
        <v>165</v>
      </c>
      <c r="J17" s="41"/>
      <c r="K17" s="25" t="s">
        <v>166</v>
      </c>
      <c r="L17" s="199"/>
      <c r="M17" s="199"/>
      <c r="N17" s="199"/>
      <c r="O17" s="199"/>
      <c r="P17" s="199"/>
      <c r="Q17" s="199"/>
      <c r="R17" s="42" t="str">
        <f>IF(F17="○",1,IF(H17="○",3,IF(J17="○",5,"")))</f>
        <v/>
      </c>
    </row>
    <row r="18" spans="1:18" ht="21" customHeight="1">
      <c r="A18" s="25" t="s">
        <v>167</v>
      </c>
      <c r="B18" s="189" t="s">
        <v>168</v>
      </c>
      <c r="C18" s="189"/>
      <c r="D18" s="189"/>
      <c r="E18" s="25">
        <v>1</v>
      </c>
      <c r="F18" s="41"/>
      <c r="G18" s="25" t="s">
        <v>169</v>
      </c>
      <c r="H18" s="41"/>
      <c r="I18" s="25" t="s">
        <v>170</v>
      </c>
      <c r="J18" s="41"/>
      <c r="K18" s="25" t="s">
        <v>171</v>
      </c>
      <c r="L18" s="199"/>
      <c r="M18" s="199"/>
      <c r="N18" s="199"/>
      <c r="O18" s="199"/>
      <c r="P18" s="199"/>
      <c r="Q18" s="199"/>
      <c r="R18" s="42" t="str">
        <f>IF(F18="○",1,IF(H18="○",3,IF(J18="○",5,"")))</f>
        <v/>
      </c>
    </row>
    <row r="19" spans="1:18" ht="32.25" customHeight="1">
      <c r="A19" s="190" t="s">
        <v>172</v>
      </c>
      <c r="B19" s="189" t="s">
        <v>351</v>
      </c>
      <c r="C19" s="189"/>
      <c r="D19" s="189"/>
      <c r="E19" s="190">
        <v>2</v>
      </c>
      <c r="F19" s="202"/>
      <c r="G19" s="190" t="s">
        <v>173</v>
      </c>
      <c r="H19" s="202"/>
      <c r="I19" s="190" t="s">
        <v>174</v>
      </c>
      <c r="J19" s="202"/>
      <c r="K19" s="203" t="s">
        <v>175</v>
      </c>
      <c r="L19" s="204" t="s">
        <v>176</v>
      </c>
      <c r="M19" s="204"/>
      <c r="N19" s="204"/>
      <c r="O19" s="204"/>
      <c r="P19" s="204"/>
      <c r="Q19" s="204"/>
      <c r="R19" s="200" t="str">
        <f>IF(F19="○",2,IF(H19="○",6,IF(J19="○",10,"")))</f>
        <v/>
      </c>
    </row>
    <row r="20" spans="1:18" ht="14.25" customHeight="1">
      <c r="A20" s="190"/>
      <c r="B20" s="189"/>
      <c r="C20" s="189"/>
      <c r="D20" s="189"/>
      <c r="E20" s="190"/>
      <c r="F20" s="202"/>
      <c r="G20" s="190"/>
      <c r="H20" s="202"/>
      <c r="I20" s="190"/>
      <c r="J20" s="202"/>
      <c r="K20" s="203"/>
      <c r="L20" s="43" t="s">
        <v>177</v>
      </c>
      <c r="M20" s="44"/>
      <c r="N20" s="45"/>
      <c r="O20" s="46" t="s">
        <v>178</v>
      </c>
      <c r="P20" s="45"/>
      <c r="Q20" s="47"/>
      <c r="R20" s="201"/>
    </row>
    <row r="21" spans="1:18" ht="51" customHeight="1">
      <c r="A21" s="25" t="s">
        <v>179</v>
      </c>
      <c r="B21" s="189" t="s">
        <v>180</v>
      </c>
      <c r="C21" s="189"/>
      <c r="D21" s="189"/>
      <c r="E21" s="25">
        <v>1</v>
      </c>
      <c r="F21" s="41"/>
      <c r="G21" s="25" t="s">
        <v>181</v>
      </c>
      <c r="H21" s="41"/>
      <c r="I21" s="48" t="s">
        <v>182</v>
      </c>
      <c r="J21" s="41"/>
      <c r="K21" s="49" t="s">
        <v>183</v>
      </c>
      <c r="L21" s="199"/>
      <c r="M21" s="199"/>
      <c r="N21" s="199"/>
      <c r="O21" s="199"/>
      <c r="P21" s="199"/>
      <c r="Q21" s="199"/>
      <c r="R21" s="42" t="str">
        <f>IF(F21="○",1,IF(H21="○",3,IF(J21="○",5,"")))</f>
        <v/>
      </c>
    </row>
    <row r="22" spans="1:18" ht="33" customHeight="1">
      <c r="A22" s="25" t="s">
        <v>184</v>
      </c>
      <c r="B22" s="205" t="s">
        <v>185</v>
      </c>
      <c r="C22" s="205"/>
      <c r="D22" s="205"/>
      <c r="E22" s="25">
        <v>1</v>
      </c>
      <c r="F22" s="41"/>
      <c r="G22" s="25" t="s">
        <v>186</v>
      </c>
      <c r="H22" s="41"/>
      <c r="I22" s="25" t="s">
        <v>187</v>
      </c>
      <c r="J22" s="41"/>
      <c r="K22" s="25" t="s">
        <v>188</v>
      </c>
      <c r="L22" s="199"/>
      <c r="M22" s="199"/>
      <c r="N22" s="199"/>
      <c r="O22" s="199"/>
      <c r="P22" s="199"/>
      <c r="Q22" s="199"/>
      <c r="R22" s="42" t="str">
        <f>IF(F22="○",1,IF(H22="○",3,IF(J22="○",5,"")))</f>
        <v/>
      </c>
    </row>
    <row r="23" spans="1:18" ht="21" customHeight="1">
      <c r="A23" s="25" t="s">
        <v>189</v>
      </c>
      <c r="B23" s="189" t="s">
        <v>352</v>
      </c>
      <c r="C23" s="189"/>
      <c r="D23" s="189"/>
      <c r="E23" s="25">
        <v>3</v>
      </c>
      <c r="F23" s="41"/>
      <c r="G23" s="25" t="s">
        <v>190</v>
      </c>
      <c r="H23" s="41"/>
      <c r="I23" s="25" t="s">
        <v>191</v>
      </c>
      <c r="J23" s="41"/>
      <c r="K23" s="25" t="s">
        <v>192</v>
      </c>
      <c r="L23" s="41"/>
      <c r="M23" s="206" t="s">
        <v>193</v>
      </c>
      <c r="N23" s="207"/>
      <c r="O23" s="208"/>
      <c r="P23" s="41"/>
      <c r="Q23" s="25" t="s">
        <v>194</v>
      </c>
      <c r="R23" s="42" t="str">
        <f>IF(F23="○",3,IF(H23="○",9,IF(J23="○",15,IF(L23="○",30,IF(P23="○",45,"")))))</f>
        <v/>
      </c>
    </row>
    <row r="24" spans="1:18" ht="21" customHeight="1">
      <c r="A24" s="25" t="s">
        <v>195</v>
      </c>
      <c r="B24" s="189" t="s">
        <v>196</v>
      </c>
      <c r="C24" s="189"/>
      <c r="D24" s="189"/>
      <c r="E24" s="25">
        <v>1</v>
      </c>
      <c r="F24" s="41"/>
      <c r="G24" s="25" t="s">
        <v>190</v>
      </c>
      <c r="H24" s="41"/>
      <c r="I24" s="25" t="s">
        <v>191</v>
      </c>
      <c r="J24" s="41"/>
      <c r="K24" s="25" t="s">
        <v>197</v>
      </c>
      <c r="L24" s="199"/>
      <c r="M24" s="199"/>
      <c r="N24" s="199"/>
      <c r="O24" s="199"/>
      <c r="P24" s="199"/>
      <c r="Q24" s="199"/>
      <c r="R24" s="42" t="str">
        <f>IF(F24="○",1,IF(H24="○",3,IF(J24="○",5,"")))</f>
        <v/>
      </c>
    </row>
    <row r="25" spans="1:18" ht="48" customHeight="1">
      <c r="A25" s="25" t="s">
        <v>198</v>
      </c>
      <c r="B25" s="205" t="s">
        <v>199</v>
      </c>
      <c r="C25" s="205"/>
      <c r="D25" s="205"/>
      <c r="E25" s="25">
        <v>1</v>
      </c>
      <c r="F25" s="41"/>
      <c r="G25" s="25" t="s">
        <v>200</v>
      </c>
      <c r="H25" s="41"/>
      <c r="I25" s="25" t="s">
        <v>201</v>
      </c>
      <c r="J25" s="41"/>
      <c r="K25" s="25" t="s">
        <v>202</v>
      </c>
      <c r="L25" s="199"/>
      <c r="M25" s="199"/>
      <c r="N25" s="199"/>
      <c r="O25" s="199"/>
      <c r="P25" s="199"/>
      <c r="Q25" s="199"/>
      <c r="R25" s="42" t="str">
        <f>IF(F25="○",1,IF(H25="○",3,IF(J25="○",5,"")))</f>
        <v/>
      </c>
    </row>
    <row r="26" spans="1:18" ht="35.25" customHeight="1">
      <c r="A26" s="25" t="s">
        <v>203</v>
      </c>
      <c r="B26" s="205" t="s">
        <v>204</v>
      </c>
      <c r="C26" s="205"/>
      <c r="D26" s="205"/>
      <c r="E26" s="25">
        <v>2</v>
      </c>
      <c r="F26" s="41"/>
      <c r="G26" s="21" t="s">
        <v>205</v>
      </c>
      <c r="H26" s="41"/>
      <c r="I26" s="21" t="s">
        <v>206</v>
      </c>
      <c r="J26" s="41"/>
      <c r="K26" s="21" t="s">
        <v>207</v>
      </c>
      <c r="L26" s="41"/>
      <c r="M26" s="209" t="s">
        <v>208</v>
      </c>
      <c r="N26" s="210"/>
      <c r="O26" s="211"/>
      <c r="P26" s="199"/>
      <c r="Q26" s="199"/>
      <c r="R26" s="42" t="str">
        <f>IF(F26="○",2,IF(H26="○",6,IF(J26="○",10,IF(L26="○",20,""))))</f>
        <v/>
      </c>
    </row>
    <row r="27" spans="1:18" ht="34.5" customHeight="1">
      <c r="A27" s="25" t="s">
        <v>209</v>
      </c>
      <c r="B27" s="205" t="s">
        <v>210</v>
      </c>
      <c r="C27" s="205"/>
      <c r="D27" s="205"/>
      <c r="E27" s="25">
        <v>2</v>
      </c>
      <c r="F27" s="50"/>
      <c r="G27" s="25" t="s">
        <v>211</v>
      </c>
      <c r="H27" s="199"/>
      <c r="I27" s="199"/>
      <c r="J27" s="199"/>
      <c r="K27" s="199"/>
      <c r="L27" s="199"/>
      <c r="M27" s="199"/>
      <c r="N27" s="199"/>
      <c r="O27" s="199"/>
      <c r="P27" s="199"/>
      <c r="Q27" s="199"/>
      <c r="R27" s="42" t="str">
        <f>IF(F27=0,"",F27*2)</f>
        <v/>
      </c>
    </row>
    <row r="28" spans="1:18" ht="21" customHeight="1">
      <c r="A28" s="25" t="s">
        <v>212</v>
      </c>
      <c r="B28" s="189" t="s">
        <v>213</v>
      </c>
      <c r="C28" s="189"/>
      <c r="D28" s="189"/>
      <c r="E28" s="25">
        <v>5</v>
      </c>
      <c r="F28" s="50"/>
      <c r="G28" s="25" t="s">
        <v>211</v>
      </c>
      <c r="H28" s="199"/>
      <c r="I28" s="199"/>
      <c r="J28" s="199"/>
      <c r="K28" s="199"/>
      <c r="L28" s="199"/>
      <c r="M28" s="199"/>
      <c r="N28" s="199"/>
      <c r="O28" s="199"/>
      <c r="P28" s="199"/>
      <c r="Q28" s="199"/>
      <c r="R28" s="42" t="str">
        <f>IF(F28=0,"",5*F28)</f>
        <v/>
      </c>
    </row>
    <row r="29" spans="1:18" ht="21" customHeight="1">
      <c r="A29" s="25" t="s">
        <v>214</v>
      </c>
      <c r="B29" s="189" t="s">
        <v>215</v>
      </c>
      <c r="C29" s="189"/>
      <c r="D29" s="189"/>
      <c r="E29" s="25">
        <v>7</v>
      </c>
      <c r="F29" s="41"/>
      <c r="G29" s="25" t="s">
        <v>216</v>
      </c>
      <c r="H29" s="199"/>
      <c r="I29" s="199"/>
      <c r="J29" s="199"/>
      <c r="K29" s="199"/>
      <c r="L29" s="199"/>
      <c r="M29" s="199"/>
      <c r="N29" s="199"/>
      <c r="O29" s="199"/>
      <c r="P29" s="199"/>
      <c r="Q29" s="199"/>
      <c r="R29" s="42" t="str">
        <f>IF(F29="○",7,"")</f>
        <v/>
      </c>
    </row>
    <row r="30" spans="1:18" ht="36.75" customHeight="1">
      <c r="A30" s="25" t="s">
        <v>217</v>
      </c>
      <c r="B30" s="205" t="s">
        <v>218</v>
      </c>
      <c r="C30" s="205"/>
      <c r="D30" s="205"/>
      <c r="E30" s="25">
        <v>5</v>
      </c>
      <c r="F30" s="41"/>
      <c r="G30" s="25" t="s">
        <v>219</v>
      </c>
      <c r="H30" s="41"/>
      <c r="I30" s="25" t="s">
        <v>220</v>
      </c>
      <c r="J30" s="41"/>
      <c r="K30" s="25" t="s">
        <v>221</v>
      </c>
      <c r="L30" s="199"/>
      <c r="M30" s="199"/>
      <c r="N30" s="199"/>
      <c r="O30" s="199"/>
      <c r="P30" s="199"/>
      <c r="Q30" s="199"/>
      <c r="R30" s="42" t="str">
        <f>IF(F30="○",5,IF(H30="○",15,IF(J30="○",25,"")))</f>
        <v/>
      </c>
    </row>
    <row r="31" spans="1:18" ht="36.75" customHeight="1">
      <c r="A31" s="25" t="s">
        <v>222</v>
      </c>
      <c r="B31" s="205" t="s">
        <v>223</v>
      </c>
      <c r="C31" s="205"/>
      <c r="D31" s="205"/>
      <c r="E31" s="25" t="s">
        <v>224</v>
      </c>
      <c r="F31" s="50"/>
      <c r="G31" s="51" t="s">
        <v>225</v>
      </c>
      <c r="H31" s="213" t="s">
        <v>226</v>
      </c>
      <c r="I31" s="214"/>
      <c r="J31" s="214"/>
      <c r="K31" s="214"/>
      <c r="L31" s="214"/>
      <c r="M31" s="214"/>
      <c r="N31" s="214"/>
      <c r="O31" s="214"/>
      <c r="P31" s="214"/>
      <c r="Q31" s="215"/>
      <c r="R31" s="42"/>
    </row>
    <row r="32" spans="1:18" ht="36" customHeight="1">
      <c r="A32" s="216" t="s">
        <v>227</v>
      </c>
      <c r="B32" s="216"/>
      <c r="C32" s="216"/>
      <c r="D32" s="216"/>
      <c r="E32" s="217" t="s">
        <v>228</v>
      </c>
      <c r="F32" s="218"/>
      <c r="G32" s="218"/>
      <c r="H32" s="218"/>
      <c r="I32" s="218"/>
      <c r="J32" s="218"/>
      <c r="K32" s="218"/>
      <c r="L32" s="218"/>
      <c r="M32" s="218"/>
      <c r="N32" s="218"/>
      <c r="O32" s="218"/>
      <c r="P32" s="218"/>
      <c r="Q32" s="219"/>
      <c r="R32" s="25" t="str">
        <f>IF(SUM(R11:R31)=0,"",SUM(R11:R31))</f>
        <v/>
      </c>
    </row>
    <row r="33" spans="1:9" ht="8.25" customHeight="1"/>
    <row r="34" spans="1:9" ht="15" customHeight="1">
      <c r="B34" s="41"/>
      <c r="C34" s="33" t="s">
        <v>229</v>
      </c>
    </row>
    <row r="35" spans="1:9" ht="15" customHeight="1">
      <c r="A35" s="30" t="s">
        <v>230</v>
      </c>
      <c r="B35" s="50"/>
      <c r="C35" s="33" t="s">
        <v>243</v>
      </c>
    </row>
    <row r="36" spans="1:9" ht="6.75" customHeight="1">
      <c r="B36" s="33"/>
      <c r="C36" s="33"/>
    </row>
    <row r="37" spans="1:9">
      <c r="A37" s="30" t="s">
        <v>231</v>
      </c>
      <c r="B37" s="33" t="s">
        <v>232</v>
      </c>
      <c r="C37" s="33"/>
    </row>
    <row r="38" spans="1:9">
      <c r="B38" s="39" t="s">
        <v>233</v>
      </c>
      <c r="C38" s="33"/>
    </row>
    <row r="39" spans="1:9" ht="13.5" customHeight="1">
      <c r="B39" s="39" t="s">
        <v>234</v>
      </c>
      <c r="C39" s="39"/>
      <c r="H39" s="33" t="s">
        <v>235</v>
      </c>
    </row>
    <row r="40" spans="1:9" ht="13.5" customHeight="1">
      <c r="B40" s="33"/>
      <c r="C40" s="33"/>
      <c r="H40" s="33" t="s">
        <v>236</v>
      </c>
    </row>
    <row r="41" spans="1:9" ht="13.5" customHeight="1">
      <c r="C41" s="33"/>
      <c r="H41" s="33" t="s">
        <v>237</v>
      </c>
    </row>
    <row r="42" spans="1:9" ht="9" customHeight="1">
      <c r="C42" s="33"/>
      <c r="I42" s="212" t="s">
        <v>238</v>
      </c>
    </row>
    <row r="43" spans="1:9" ht="9" customHeight="1">
      <c r="I43" s="212"/>
    </row>
    <row r="44" spans="1:9">
      <c r="A44" s="30" t="s">
        <v>239</v>
      </c>
      <c r="B44" s="33" t="s">
        <v>240</v>
      </c>
    </row>
    <row r="45" spans="1:9">
      <c r="A45" s="30" t="s">
        <v>241</v>
      </c>
      <c r="B45" s="33" t="s">
        <v>242</v>
      </c>
    </row>
    <row r="46" spans="1:9">
      <c r="A46" s="30" t="s">
        <v>353</v>
      </c>
      <c r="B46" s="119" t="s">
        <v>354</v>
      </c>
    </row>
    <row r="47" spans="1:9">
      <c r="B47" s="119" t="s">
        <v>355</v>
      </c>
    </row>
    <row r="48" spans="1:9">
      <c r="B48" s="119" t="s">
        <v>356</v>
      </c>
    </row>
  </sheetData>
  <mergeCells count="86">
    <mergeCell ref="I42:I43"/>
    <mergeCell ref="B30:D30"/>
    <mergeCell ref="L30:O30"/>
    <mergeCell ref="P30:Q30"/>
    <mergeCell ref="B31:D31"/>
    <mergeCell ref="H31:Q31"/>
    <mergeCell ref="A32:D32"/>
    <mergeCell ref="E32:Q32"/>
    <mergeCell ref="B27:D27"/>
    <mergeCell ref="H27:Q27"/>
    <mergeCell ref="B28:D28"/>
    <mergeCell ref="H28:Q28"/>
    <mergeCell ref="B29:D29"/>
    <mergeCell ref="H29:I29"/>
    <mergeCell ref="J29:K29"/>
    <mergeCell ref="L29:O29"/>
    <mergeCell ref="P29:Q29"/>
    <mergeCell ref="B25:D25"/>
    <mergeCell ref="L25:O25"/>
    <mergeCell ref="P25:Q25"/>
    <mergeCell ref="B26:D26"/>
    <mergeCell ref="M26:O26"/>
    <mergeCell ref="P26:Q26"/>
    <mergeCell ref="B24:D24"/>
    <mergeCell ref="L24:O24"/>
    <mergeCell ref="P24:Q24"/>
    <mergeCell ref="I19:I20"/>
    <mergeCell ref="J19:J20"/>
    <mergeCell ref="K19:K20"/>
    <mergeCell ref="L19:Q19"/>
    <mergeCell ref="B22:D22"/>
    <mergeCell ref="L22:O22"/>
    <mergeCell ref="P22:Q22"/>
    <mergeCell ref="B23:D23"/>
    <mergeCell ref="M23:O23"/>
    <mergeCell ref="R19:R20"/>
    <mergeCell ref="B21:D21"/>
    <mergeCell ref="L21:O21"/>
    <mergeCell ref="P21:Q21"/>
    <mergeCell ref="A19:A20"/>
    <mergeCell ref="B19:D20"/>
    <mergeCell ref="E19:E20"/>
    <mergeCell ref="F19:F20"/>
    <mergeCell ref="G19:G20"/>
    <mergeCell ref="H19:H20"/>
    <mergeCell ref="B17:D17"/>
    <mergeCell ref="L17:O17"/>
    <mergeCell ref="P17:Q17"/>
    <mergeCell ref="B18:D18"/>
    <mergeCell ref="L18:O18"/>
    <mergeCell ref="P18:Q18"/>
    <mergeCell ref="B15:D15"/>
    <mergeCell ref="L15:O15"/>
    <mergeCell ref="P15:Q15"/>
    <mergeCell ref="B16:D16"/>
    <mergeCell ref="H16:I16"/>
    <mergeCell ref="J16:K16"/>
    <mergeCell ref="L16:O16"/>
    <mergeCell ref="P16:Q16"/>
    <mergeCell ref="B13:D13"/>
    <mergeCell ref="L13:O13"/>
    <mergeCell ref="P13:Q13"/>
    <mergeCell ref="B14:D14"/>
    <mergeCell ref="J14:K14"/>
    <mergeCell ref="L14:O14"/>
    <mergeCell ref="P14:Q14"/>
    <mergeCell ref="B11:D11"/>
    <mergeCell ref="L11:O11"/>
    <mergeCell ref="P11:Q11"/>
    <mergeCell ref="B12:D12"/>
    <mergeCell ref="J12:K12"/>
    <mergeCell ref="L12:O12"/>
    <mergeCell ref="P12:Q12"/>
    <mergeCell ref="A7:R7"/>
    <mergeCell ref="B10:D10"/>
    <mergeCell ref="F10:G10"/>
    <mergeCell ref="H10:I10"/>
    <mergeCell ref="J10:K10"/>
    <mergeCell ref="L10:O10"/>
    <mergeCell ref="P10:Q10"/>
    <mergeCell ref="O1:R1"/>
    <mergeCell ref="L2:R2"/>
    <mergeCell ref="K3:K5"/>
    <mergeCell ref="L3:R3"/>
    <mergeCell ref="L4:R4"/>
    <mergeCell ref="L5:R5"/>
  </mergeCells>
  <phoneticPr fontId="3"/>
  <pageMargins left="0.7" right="0.7" top="0.75" bottom="0.75" header="0.3" footer="0.3"/>
  <pageSetup paperSize="9" scale="71"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xr:uid="{00000000-0002-0000-0100-000000000000}">
          <x14:formula1>
            <xm:f>"○"</xm:f>
          </x14:formula1>
          <xm:sqref>WVR983051 JB11:JB30 SX11:SX30 ACT11:ACT30 AMP11:AMP30 AWL11:AWL30 BGH11:BGH30 BQD11:BQD30 BZZ11:BZZ30 CJV11:CJV30 CTR11:CTR30 DDN11:DDN30 DNJ11:DNJ30 DXF11:DXF30 EHB11:EHB30 EQX11:EQX30 FAT11:FAT30 FKP11:FKP30 FUL11:FUL30 GEH11:GEH30 GOD11:GOD30 GXZ11:GXZ30 HHV11:HHV30 HRR11:HRR30 IBN11:IBN30 ILJ11:ILJ30 IVF11:IVF30 JFB11:JFB30 JOX11:JOX30 JYT11:JYT30 KIP11:KIP30 KSL11:KSL30 LCH11:LCH30 LMD11:LMD30 LVZ11:LVZ30 MFV11:MFV30 MPR11:MPR30 MZN11:MZN30 NJJ11:NJJ30 NTF11:NTF30 ODB11:ODB30 OMX11:OMX30 OWT11:OWT30 PGP11:PGP30 PQL11:PQL30 QAH11:QAH30 QKD11:QKD30 QTZ11:QTZ30 RDV11:RDV30 RNR11:RNR30 RXN11:RXN30 SHJ11:SHJ30 SRF11:SRF30 TBB11:TBB30 TKX11:TKX30 TUT11:TUT30 UEP11:UEP30 UOL11:UOL30 UYH11:UYH30 VID11:VID30 VRZ11:VRZ30 WBV11:WBV30 WLR11:WLR30 WVN11:WVN30 F65547:F65566 JB65547:JB65566 SX65547:SX65566 ACT65547:ACT65566 AMP65547:AMP65566 AWL65547:AWL65566 BGH65547:BGH65566 BQD65547:BQD65566 BZZ65547:BZZ65566 CJV65547:CJV65566 CTR65547:CTR65566 DDN65547:DDN65566 DNJ65547:DNJ65566 DXF65547:DXF65566 EHB65547:EHB65566 EQX65547:EQX65566 FAT65547:FAT65566 FKP65547:FKP65566 FUL65547:FUL65566 GEH65547:GEH65566 GOD65547:GOD65566 GXZ65547:GXZ65566 HHV65547:HHV65566 HRR65547:HRR65566 IBN65547:IBN65566 ILJ65547:ILJ65566 IVF65547:IVF65566 JFB65547:JFB65566 JOX65547:JOX65566 JYT65547:JYT65566 KIP65547:KIP65566 KSL65547:KSL65566 LCH65547:LCH65566 LMD65547:LMD65566 LVZ65547:LVZ65566 MFV65547:MFV65566 MPR65547:MPR65566 MZN65547:MZN65566 NJJ65547:NJJ65566 NTF65547:NTF65566 ODB65547:ODB65566 OMX65547:OMX65566 OWT65547:OWT65566 PGP65547:PGP65566 PQL65547:PQL65566 QAH65547:QAH65566 QKD65547:QKD65566 QTZ65547:QTZ65566 RDV65547:RDV65566 RNR65547:RNR65566 RXN65547:RXN65566 SHJ65547:SHJ65566 SRF65547:SRF65566 TBB65547:TBB65566 TKX65547:TKX65566 TUT65547:TUT65566 UEP65547:UEP65566 UOL65547:UOL65566 UYH65547:UYH65566 VID65547:VID65566 VRZ65547:VRZ65566 WBV65547:WBV65566 WLR65547:WLR65566 WVN65547:WVN65566 F131083:F131102 JB131083:JB131102 SX131083:SX131102 ACT131083:ACT131102 AMP131083:AMP131102 AWL131083:AWL131102 BGH131083:BGH131102 BQD131083:BQD131102 BZZ131083:BZZ131102 CJV131083:CJV131102 CTR131083:CTR131102 DDN131083:DDN131102 DNJ131083:DNJ131102 DXF131083:DXF131102 EHB131083:EHB131102 EQX131083:EQX131102 FAT131083:FAT131102 FKP131083:FKP131102 FUL131083:FUL131102 GEH131083:GEH131102 GOD131083:GOD131102 GXZ131083:GXZ131102 HHV131083:HHV131102 HRR131083:HRR131102 IBN131083:IBN131102 ILJ131083:ILJ131102 IVF131083:IVF131102 JFB131083:JFB131102 JOX131083:JOX131102 JYT131083:JYT131102 KIP131083:KIP131102 KSL131083:KSL131102 LCH131083:LCH131102 LMD131083:LMD131102 LVZ131083:LVZ131102 MFV131083:MFV131102 MPR131083:MPR131102 MZN131083:MZN131102 NJJ131083:NJJ131102 NTF131083:NTF131102 ODB131083:ODB131102 OMX131083:OMX131102 OWT131083:OWT131102 PGP131083:PGP131102 PQL131083:PQL131102 QAH131083:QAH131102 QKD131083:QKD131102 QTZ131083:QTZ131102 RDV131083:RDV131102 RNR131083:RNR131102 RXN131083:RXN131102 SHJ131083:SHJ131102 SRF131083:SRF131102 TBB131083:TBB131102 TKX131083:TKX131102 TUT131083:TUT131102 UEP131083:UEP131102 UOL131083:UOL131102 UYH131083:UYH131102 VID131083:VID131102 VRZ131083:VRZ131102 WBV131083:WBV131102 WLR131083:WLR131102 WVN131083:WVN131102 F196619:F196638 JB196619:JB196638 SX196619:SX196638 ACT196619:ACT196638 AMP196619:AMP196638 AWL196619:AWL196638 BGH196619:BGH196638 BQD196619:BQD196638 BZZ196619:BZZ196638 CJV196619:CJV196638 CTR196619:CTR196638 DDN196619:DDN196638 DNJ196619:DNJ196638 DXF196619:DXF196638 EHB196619:EHB196638 EQX196619:EQX196638 FAT196619:FAT196638 FKP196619:FKP196638 FUL196619:FUL196638 GEH196619:GEH196638 GOD196619:GOD196638 GXZ196619:GXZ196638 HHV196619:HHV196638 HRR196619:HRR196638 IBN196619:IBN196638 ILJ196619:ILJ196638 IVF196619:IVF196638 JFB196619:JFB196638 JOX196619:JOX196638 JYT196619:JYT196638 KIP196619:KIP196638 KSL196619:KSL196638 LCH196619:LCH196638 LMD196619:LMD196638 LVZ196619:LVZ196638 MFV196619:MFV196638 MPR196619:MPR196638 MZN196619:MZN196638 NJJ196619:NJJ196638 NTF196619:NTF196638 ODB196619:ODB196638 OMX196619:OMX196638 OWT196619:OWT196638 PGP196619:PGP196638 PQL196619:PQL196638 QAH196619:QAH196638 QKD196619:QKD196638 QTZ196619:QTZ196638 RDV196619:RDV196638 RNR196619:RNR196638 RXN196619:RXN196638 SHJ196619:SHJ196638 SRF196619:SRF196638 TBB196619:TBB196638 TKX196619:TKX196638 TUT196619:TUT196638 UEP196619:UEP196638 UOL196619:UOL196638 UYH196619:UYH196638 VID196619:VID196638 VRZ196619:VRZ196638 WBV196619:WBV196638 WLR196619:WLR196638 WVN196619:WVN196638 F262155:F262174 JB262155:JB262174 SX262155:SX262174 ACT262155:ACT262174 AMP262155:AMP262174 AWL262155:AWL262174 BGH262155:BGH262174 BQD262155:BQD262174 BZZ262155:BZZ262174 CJV262155:CJV262174 CTR262155:CTR262174 DDN262155:DDN262174 DNJ262155:DNJ262174 DXF262155:DXF262174 EHB262155:EHB262174 EQX262155:EQX262174 FAT262155:FAT262174 FKP262155:FKP262174 FUL262155:FUL262174 GEH262155:GEH262174 GOD262155:GOD262174 GXZ262155:GXZ262174 HHV262155:HHV262174 HRR262155:HRR262174 IBN262155:IBN262174 ILJ262155:ILJ262174 IVF262155:IVF262174 JFB262155:JFB262174 JOX262155:JOX262174 JYT262155:JYT262174 KIP262155:KIP262174 KSL262155:KSL262174 LCH262155:LCH262174 LMD262155:LMD262174 LVZ262155:LVZ262174 MFV262155:MFV262174 MPR262155:MPR262174 MZN262155:MZN262174 NJJ262155:NJJ262174 NTF262155:NTF262174 ODB262155:ODB262174 OMX262155:OMX262174 OWT262155:OWT262174 PGP262155:PGP262174 PQL262155:PQL262174 QAH262155:QAH262174 QKD262155:QKD262174 QTZ262155:QTZ262174 RDV262155:RDV262174 RNR262155:RNR262174 RXN262155:RXN262174 SHJ262155:SHJ262174 SRF262155:SRF262174 TBB262155:TBB262174 TKX262155:TKX262174 TUT262155:TUT262174 UEP262155:UEP262174 UOL262155:UOL262174 UYH262155:UYH262174 VID262155:VID262174 VRZ262155:VRZ262174 WBV262155:WBV262174 WLR262155:WLR262174 WVN262155:WVN262174 F327691:F327710 JB327691:JB327710 SX327691:SX327710 ACT327691:ACT327710 AMP327691:AMP327710 AWL327691:AWL327710 BGH327691:BGH327710 BQD327691:BQD327710 BZZ327691:BZZ327710 CJV327691:CJV327710 CTR327691:CTR327710 DDN327691:DDN327710 DNJ327691:DNJ327710 DXF327691:DXF327710 EHB327691:EHB327710 EQX327691:EQX327710 FAT327691:FAT327710 FKP327691:FKP327710 FUL327691:FUL327710 GEH327691:GEH327710 GOD327691:GOD327710 GXZ327691:GXZ327710 HHV327691:HHV327710 HRR327691:HRR327710 IBN327691:IBN327710 ILJ327691:ILJ327710 IVF327691:IVF327710 JFB327691:JFB327710 JOX327691:JOX327710 JYT327691:JYT327710 KIP327691:KIP327710 KSL327691:KSL327710 LCH327691:LCH327710 LMD327691:LMD327710 LVZ327691:LVZ327710 MFV327691:MFV327710 MPR327691:MPR327710 MZN327691:MZN327710 NJJ327691:NJJ327710 NTF327691:NTF327710 ODB327691:ODB327710 OMX327691:OMX327710 OWT327691:OWT327710 PGP327691:PGP327710 PQL327691:PQL327710 QAH327691:QAH327710 QKD327691:QKD327710 QTZ327691:QTZ327710 RDV327691:RDV327710 RNR327691:RNR327710 RXN327691:RXN327710 SHJ327691:SHJ327710 SRF327691:SRF327710 TBB327691:TBB327710 TKX327691:TKX327710 TUT327691:TUT327710 UEP327691:UEP327710 UOL327691:UOL327710 UYH327691:UYH327710 VID327691:VID327710 VRZ327691:VRZ327710 WBV327691:WBV327710 WLR327691:WLR327710 WVN327691:WVN327710 F393227:F393246 JB393227:JB393246 SX393227:SX393246 ACT393227:ACT393246 AMP393227:AMP393246 AWL393227:AWL393246 BGH393227:BGH393246 BQD393227:BQD393246 BZZ393227:BZZ393246 CJV393227:CJV393246 CTR393227:CTR393246 DDN393227:DDN393246 DNJ393227:DNJ393246 DXF393227:DXF393246 EHB393227:EHB393246 EQX393227:EQX393246 FAT393227:FAT393246 FKP393227:FKP393246 FUL393227:FUL393246 GEH393227:GEH393246 GOD393227:GOD393246 GXZ393227:GXZ393246 HHV393227:HHV393246 HRR393227:HRR393246 IBN393227:IBN393246 ILJ393227:ILJ393246 IVF393227:IVF393246 JFB393227:JFB393246 JOX393227:JOX393246 JYT393227:JYT393246 KIP393227:KIP393246 KSL393227:KSL393246 LCH393227:LCH393246 LMD393227:LMD393246 LVZ393227:LVZ393246 MFV393227:MFV393246 MPR393227:MPR393246 MZN393227:MZN393246 NJJ393227:NJJ393246 NTF393227:NTF393246 ODB393227:ODB393246 OMX393227:OMX393246 OWT393227:OWT393246 PGP393227:PGP393246 PQL393227:PQL393246 QAH393227:QAH393246 QKD393227:QKD393246 QTZ393227:QTZ393246 RDV393227:RDV393246 RNR393227:RNR393246 RXN393227:RXN393246 SHJ393227:SHJ393246 SRF393227:SRF393246 TBB393227:TBB393246 TKX393227:TKX393246 TUT393227:TUT393246 UEP393227:UEP393246 UOL393227:UOL393246 UYH393227:UYH393246 VID393227:VID393246 VRZ393227:VRZ393246 WBV393227:WBV393246 WLR393227:WLR393246 WVN393227:WVN393246 F458763:F458782 JB458763:JB458782 SX458763:SX458782 ACT458763:ACT458782 AMP458763:AMP458782 AWL458763:AWL458782 BGH458763:BGH458782 BQD458763:BQD458782 BZZ458763:BZZ458782 CJV458763:CJV458782 CTR458763:CTR458782 DDN458763:DDN458782 DNJ458763:DNJ458782 DXF458763:DXF458782 EHB458763:EHB458782 EQX458763:EQX458782 FAT458763:FAT458782 FKP458763:FKP458782 FUL458763:FUL458782 GEH458763:GEH458782 GOD458763:GOD458782 GXZ458763:GXZ458782 HHV458763:HHV458782 HRR458763:HRR458782 IBN458763:IBN458782 ILJ458763:ILJ458782 IVF458763:IVF458782 JFB458763:JFB458782 JOX458763:JOX458782 JYT458763:JYT458782 KIP458763:KIP458782 KSL458763:KSL458782 LCH458763:LCH458782 LMD458763:LMD458782 LVZ458763:LVZ458782 MFV458763:MFV458782 MPR458763:MPR458782 MZN458763:MZN458782 NJJ458763:NJJ458782 NTF458763:NTF458782 ODB458763:ODB458782 OMX458763:OMX458782 OWT458763:OWT458782 PGP458763:PGP458782 PQL458763:PQL458782 QAH458763:QAH458782 QKD458763:QKD458782 QTZ458763:QTZ458782 RDV458763:RDV458782 RNR458763:RNR458782 RXN458763:RXN458782 SHJ458763:SHJ458782 SRF458763:SRF458782 TBB458763:TBB458782 TKX458763:TKX458782 TUT458763:TUT458782 UEP458763:UEP458782 UOL458763:UOL458782 UYH458763:UYH458782 VID458763:VID458782 VRZ458763:VRZ458782 WBV458763:WBV458782 WLR458763:WLR458782 WVN458763:WVN458782 F524299:F524318 JB524299:JB524318 SX524299:SX524318 ACT524299:ACT524318 AMP524299:AMP524318 AWL524299:AWL524318 BGH524299:BGH524318 BQD524299:BQD524318 BZZ524299:BZZ524318 CJV524299:CJV524318 CTR524299:CTR524318 DDN524299:DDN524318 DNJ524299:DNJ524318 DXF524299:DXF524318 EHB524299:EHB524318 EQX524299:EQX524318 FAT524299:FAT524318 FKP524299:FKP524318 FUL524299:FUL524318 GEH524299:GEH524318 GOD524299:GOD524318 GXZ524299:GXZ524318 HHV524299:HHV524318 HRR524299:HRR524318 IBN524299:IBN524318 ILJ524299:ILJ524318 IVF524299:IVF524318 JFB524299:JFB524318 JOX524299:JOX524318 JYT524299:JYT524318 KIP524299:KIP524318 KSL524299:KSL524318 LCH524299:LCH524318 LMD524299:LMD524318 LVZ524299:LVZ524318 MFV524299:MFV524318 MPR524299:MPR524318 MZN524299:MZN524318 NJJ524299:NJJ524318 NTF524299:NTF524318 ODB524299:ODB524318 OMX524299:OMX524318 OWT524299:OWT524318 PGP524299:PGP524318 PQL524299:PQL524318 QAH524299:QAH524318 QKD524299:QKD524318 QTZ524299:QTZ524318 RDV524299:RDV524318 RNR524299:RNR524318 RXN524299:RXN524318 SHJ524299:SHJ524318 SRF524299:SRF524318 TBB524299:TBB524318 TKX524299:TKX524318 TUT524299:TUT524318 UEP524299:UEP524318 UOL524299:UOL524318 UYH524299:UYH524318 VID524299:VID524318 VRZ524299:VRZ524318 WBV524299:WBV524318 WLR524299:WLR524318 WVN524299:WVN524318 F589835:F589854 JB589835:JB589854 SX589835:SX589854 ACT589835:ACT589854 AMP589835:AMP589854 AWL589835:AWL589854 BGH589835:BGH589854 BQD589835:BQD589854 BZZ589835:BZZ589854 CJV589835:CJV589854 CTR589835:CTR589854 DDN589835:DDN589854 DNJ589835:DNJ589854 DXF589835:DXF589854 EHB589835:EHB589854 EQX589835:EQX589854 FAT589835:FAT589854 FKP589835:FKP589854 FUL589835:FUL589854 GEH589835:GEH589854 GOD589835:GOD589854 GXZ589835:GXZ589854 HHV589835:HHV589854 HRR589835:HRR589854 IBN589835:IBN589854 ILJ589835:ILJ589854 IVF589835:IVF589854 JFB589835:JFB589854 JOX589835:JOX589854 JYT589835:JYT589854 KIP589835:KIP589854 KSL589835:KSL589854 LCH589835:LCH589854 LMD589835:LMD589854 LVZ589835:LVZ589854 MFV589835:MFV589854 MPR589835:MPR589854 MZN589835:MZN589854 NJJ589835:NJJ589854 NTF589835:NTF589854 ODB589835:ODB589854 OMX589835:OMX589854 OWT589835:OWT589854 PGP589835:PGP589854 PQL589835:PQL589854 QAH589835:QAH589854 QKD589835:QKD589854 QTZ589835:QTZ589854 RDV589835:RDV589854 RNR589835:RNR589854 RXN589835:RXN589854 SHJ589835:SHJ589854 SRF589835:SRF589854 TBB589835:TBB589854 TKX589835:TKX589854 TUT589835:TUT589854 UEP589835:UEP589854 UOL589835:UOL589854 UYH589835:UYH589854 VID589835:VID589854 VRZ589835:VRZ589854 WBV589835:WBV589854 WLR589835:WLR589854 WVN589835:WVN589854 F655371:F655390 JB655371:JB655390 SX655371:SX655390 ACT655371:ACT655390 AMP655371:AMP655390 AWL655371:AWL655390 BGH655371:BGH655390 BQD655371:BQD655390 BZZ655371:BZZ655390 CJV655371:CJV655390 CTR655371:CTR655390 DDN655371:DDN655390 DNJ655371:DNJ655390 DXF655371:DXF655390 EHB655371:EHB655390 EQX655371:EQX655390 FAT655371:FAT655390 FKP655371:FKP655390 FUL655371:FUL655390 GEH655371:GEH655390 GOD655371:GOD655390 GXZ655371:GXZ655390 HHV655371:HHV655390 HRR655371:HRR655390 IBN655371:IBN655390 ILJ655371:ILJ655390 IVF655371:IVF655390 JFB655371:JFB655390 JOX655371:JOX655390 JYT655371:JYT655390 KIP655371:KIP655390 KSL655371:KSL655390 LCH655371:LCH655390 LMD655371:LMD655390 LVZ655371:LVZ655390 MFV655371:MFV655390 MPR655371:MPR655390 MZN655371:MZN655390 NJJ655371:NJJ655390 NTF655371:NTF655390 ODB655371:ODB655390 OMX655371:OMX655390 OWT655371:OWT655390 PGP655371:PGP655390 PQL655371:PQL655390 QAH655371:QAH655390 QKD655371:QKD655390 QTZ655371:QTZ655390 RDV655371:RDV655390 RNR655371:RNR655390 RXN655371:RXN655390 SHJ655371:SHJ655390 SRF655371:SRF655390 TBB655371:TBB655390 TKX655371:TKX655390 TUT655371:TUT655390 UEP655371:UEP655390 UOL655371:UOL655390 UYH655371:UYH655390 VID655371:VID655390 VRZ655371:VRZ655390 WBV655371:WBV655390 WLR655371:WLR655390 WVN655371:WVN655390 F720907:F720926 JB720907:JB720926 SX720907:SX720926 ACT720907:ACT720926 AMP720907:AMP720926 AWL720907:AWL720926 BGH720907:BGH720926 BQD720907:BQD720926 BZZ720907:BZZ720926 CJV720907:CJV720926 CTR720907:CTR720926 DDN720907:DDN720926 DNJ720907:DNJ720926 DXF720907:DXF720926 EHB720907:EHB720926 EQX720907:EQX720926 FAT720907:FAT720926 FKP720907:FKP720926 FUL720907:FUL720926 GEH720907:GEH720926 GOD720907:GOD720926 GXZ720907:GXZ720926 HHV720907:HHV720926 HRR720907:HRR720926 IBN720907:IBN720926 ILJ720907:ILJ720926 IVF720907:IVF720926 JFB720907:JFB720926 JOX720907:JOX720926 JYT720907:JYT720926 KIP720907:KIP720926 KSL720907:KSL720926 LCH720907:LCH720926 LMD720907:LMD720926 LVZ720907:LVZ720926 MFV720907:MFV720926 MPR720907:MPR720926 MZN720907:MZN720926 NJJ720907:NJJ720926 NTF720907:NTF720926 ODB720907:ODB720926 OMX720907:OMX720926 OWT720907:OWT720926 PGP720907:PGP720926 PQL720907:PQL720926 QAH720907:QAH720926 QKD720907:QKD720926 QTZ720907:QTZ720926 RDV720907:RDV720926 RNR720907:RNR720926 RXN720907:RXN720926 SHJ720907:SHJ720926 SRF720907:SRF720926 TBB720907:TBB720926 TKX720907:TKX720926 TUT720907:TUT720926 UEP720907:UEP720926 UOL720907:UOL720926 UYH720907:UYH720926 VID720907:VID720926 VRZ720907:VRZ720926 WBV720907:WBV720926 WLR720907:WLR720926 WVN720907:WVN720926 F786443:F786462 JB786443:JB786462 SX786443:SX786462 ACT786443:ACT786462 AMP786443:AMP786462 AWL786443:AWL786462 BGH786443:BGH786462 BQD786443:BQD786462 BZZ786443:BZZ786462 CJV786443:CJV786462 CTR786443:CTR786462 DDN786443:DDN786462 DNJ786443:DNJ786462 DXF786443:DXF786462 EHB786443:EHB786462 EQX786443:EQX786462 FAT786443:FAT786462 FKP786443:FKP786462 FUL786443:FUL786462 GEH786443:GEH786462 GOD786443:GOD786462 GXZ786443:GXZ786462 HHV786443:HHV786462 HRR786443:HRR786462 IBN786443:IBN786462 ILJ786443:ILJ786462 IVF786443:IVF786462 JFB786443:JFB786462 JOX786443:JOX786462 JYT786443:JYT786462 KIP786443:KIP786462 KSL786443:KSL786462 LCH786443:LCH786462 LMD786443:LMD786462 LVZ786443:LVZ786462 MFV786443:MFV786462 MPR786443:MPR786462 MZN786443:MZN786462 NJJ786443:NJJ786462 NTF786443:NTF786462 ODB786443:ODB786462 OMX786443:OMX786462 OWT786443:OWT786462 PGP786443:PGP786462 PQL786443:PQL786462 QAH786443:QAH786462 QKD786443:QKD786462 QTZ786443:QTZ786462 RDV786443:RDV786462 RNR786443:RNR786462 RXN786443:RXN786462 SHJ786443:SHJ786462 SRF786443:SRF786462 TBB786443:TBB786462 TKX786443:TKX786462 TUT786443:TUT786462 UEP786443:UEP786462 UOL786443:UOL786462 UYH786443:UYH786462 VID786443:VID786462 VRZ786443:VRZ786462 WBV786443:WBV786462 WLR786443:WLR786462 WVN786443:WVN786462 F851979:F851998 JB851979:JB851998 SX851979:SX851998 ACT851979:ACT851998 AMP851979:AMP851998 AWL851979:AWL851998 BGH851979:BGH851998 BQD851979:BQD851998 BZZ851979:BZZ851998 CJV851979:CJV851998 CTR851979:CTR851998 DDN851979:DDN851998 DNJ851979:DNJ851998 DXF851979:DXF851998 EHB851979:EHB851998 EQX851979:EQX851998 FAT851979:FAT851998 FKP851979:FKP851998 FUL851979:FUL851998 GEH851979:GEH851998 GOD851979:GOD851998 GXZ851979:GXZ851998 HHV851979:HHV851998 HRR851979:HRR851998 IBN851979:IBN851998 ILJ851979:ILJ851998 IVF851979:IVF851998 JFB851979:JFB851998 JOX851979:JOX851998 JYT851979:JYT851998 KIP851979:KIP851998 KSL851979:KSL851998 LCH851979:LCH851998 LMD851979:LMD851998 LVZ851979:LVZ851998 MFV851979:MFV851998 MPR851979:MPR851998 MZN851979:MZN851998 NJJ851979:NJJ851998 NTF851979:NTF851998 ODB851979:ODB851998 OMX851979:OMX851998 OWT851979:OWT851998 PGP851979:PGP851998 PQL851979:PQL851998 QAH851979:QAH851998 QKD851979:QKD851998 QTZ851979:QTZ851998 RDV851979:RDV851998 RNR851979:RNR851998 RXN851979:RXN851998 SHJ851979:SHJ851998 SRF851979:SRF851998 TBB851979:TBB851998 TKX851979:TKX851998 TUT851979:TUT851998 UEP851979:UEP851998 UOL851979:UOL851998 UYH851979:UYH851998 VID851979:VID851998 VRZ851979:VRZ851998 WBV851979:WBV851998 WLR851979:WLR851998 WVN851979:WVN851998 F917515:F917534 JB917515:JB917534 SX917515:SX917534 ACT917515:ACT917534 AMP917515:AMP917534 AWL917515:AWL917534 BGH917515:BGH917534 BQD917515:BQD917534 BZZ917515:BZZ917534 CJV917515:CJV917534 CTR917515:CTR917534 DDN917515:DDN917534 DNJ917515:DNJ917534 DXF917515:DXF917534 EHB917515:EHB917534 EQX917515:EQX917534 FAT917515:FAT917534 FKP917515:FKP917534 FUL917515:FUL917534 GEH917515:GEH917534 GOD917515:GOD917534 GXZ917515:GXZ917534 HHV917515:HHV917534 HRR917515:HRR917534 IBN917515:IBN917534 ILJ917515:ILJ917534 IVF917515:IVF917534 JFB917515:JFB917534 JOX917515:JOX917534 JYT917515:JYT917534 KIP917515:KIP917534 KSL917515:KSL917534 LCH917515:LCH917534 LMD917515:LMD917534 LVZ917515:LVZ917534 MFV917515:MFV917534 MPR917515:MPR917534 MZN917515:MZN917534 NJJ917515:NJJ917534 NTF917515:NTF917534 ODB917515:ODB917534 OMX917515:OMX917534 OWT917515:OWT917534 PGP917515:PGP917534 PQL917515:PQL917534 QAH917515:QAH917534 QKD917515:QKD917534 QTZ917515:QTZ917534 RDV917515:RDV917534 RNR917515:RNR917534 RXN917515:RXN917534 SHJ917515:SHJ917534 SRF917515:SRF917534 TBB917515:TBB917534 TKX917515:TKX917534 TUT917515:TUT917534 UEP917515:UEP917534 UOL917515:UOL917534 UYH917515:UYH917534 VID917515:VID917534 VRZ917515:VRZ917534 WBV917515:WBV917534 WLR917515:WLR917534 WVN917515:WVN917534 F983051:F983070 JB983051:JB983070 SX983051:SX983070 ACT983051:ACT983070 AMP983051:AMP983070 AWL983051:AWL983070 BGH983051:BGH983070 BQD983051:BQD983070 BZZ983051:BZZ983070 CJV983051:CJV983070 CTR983051:CTR983070 DDN983051:DDN983070 DNJ983051:DNJ983070 DXF983051:DXF983070 EHB983051:EHB983070 EQX983051:EQX983070 FAT983051:FAT983070 FKP983051:FKP983070 FUL983051:FUL983070 GEH983051:GEH983070 GOD983051:GOD983070 GXZ983051:GXZ983070 HHV983051:HHV983070 HRR983051:HRR983070 IBN983051:IBN983070 ILJ983051:ILJ983070 IVF983051:IVF983070 JFB983051:JFB983070 JOX983051:JOX983070 JYT983051:JYT983070 KIP983051:KIP983070 KSL983051:KSL983070 LCH983051:LCH983070 LMD983051:LMD983070 LVZ983051:LVZ983070 MFV983051:MFV983070 MPR983051:MPR983070 MZN983051:MZN983070 NJJ983051:NJJ983070 NTF983051:NTF983070 ODB983051:ODB983070 OMX983051:OMX983070 OWT983051:OWT983070 PGP983051:PGP983070 PQL983051:PQL983070 QAH983051:QAH983070 QKD983051:QKD983070 QTZ983051:QTZ983070 RDV983051:RDV983070 RNR983051:RNR983070 RXN983051:RXN983070 SHJ983051:SHJ983070 SRF983051:SRF983070 TBB983051:TBB983070 TKX983051:TKX983070 TUT983051:TUT983070 UEP983051:UEP983070 UOL983051:UOL983070 UYH983051:UYH983070 VID983051:VID983070 VRZ983051:VRZ983070 WBV983051:WBV983070 WLR983051:WLR983070 WVN983051:WVN983070 H11:H15 JD11:JD15 SZ11:SZ15 ACV11:ACV15 AMR11:AMR15 AWN11:AWN15 BGJ11:BGJ15 BQF11:BQF15 CAB11:CAB15 CJX11:CJX15 CTT11:CTT15 DDP11:DDP15 DNL11:DNL15 DXH11:DXH15 EHD11:EHD15 EQZ11:EQZ15 FAV11:FAV15 FKR11:FKR15 FUN11:FUN15 GEJ11:GEJ15 GOF11:GOF15 GYB11:GYB15 HHX11:HHX15 HRT11:HRT15 IBP11:IBP15 ILL11:ILL15 IVH11:IVH15 JFD11:JFD15 JOZ11:JOZ15 JYV11:JYV15 KIR11:KIR15 KSN11:KSN15 LCJ11:LCJ15 LMF11:LMF15 LWB11:LWB15 MFX11:MFX15 MPT11:MPT15 MZP11:MZP15 NJL11:NJL15 NTH11:NTH15 ODD11:ODD15 OMZ11:OMZ15 OWV11:OWV15 PGR11:PGR15 PQN11:PQN15 QAJ11:QAJ15 QKF11:QKF15 QUB11:QUB15 RDX11:RDX15 RNT11:RNT15 RXP11:RXP15 SHL11:SHL15 SRH11:SRH15 TBD11:TBD15 TKZ11:TKZ15 TUV11:TUV15 UER11:UER15 UON11:UON15 UYJ11:UYJ15 VIF11:VIF15 VSB11:VSB15 WBX11:WBX15 WLT11:WLT15 WVP11:WVP15 H65547:H65551 JD65547:JD65551 SZ65547:SZ65551 ACV65547:ACV65551 AMR65547:AMR65551 AWN65547:AWN65551 BGJ65547:BGJ65551 BQF65547:BQF65551 CAB65547:CAB65551 CJX65547:CJX65551 CTT65547:CTT65551 DDP65547:DDP65551 DNL65547:DNL65551 DXH65547:DXH65551 EHD65547:EHD65551 EQZ65547:EQZ65551 FAV65547:FAV65551 FKR65547:FKR65551 FUN65547:FUN65551 GEJ65547:GEJ65551 GOF65547:GOF65551 GYB65547:GYB65551 HHX65547:HHX65551 HRT65547:HRT65551 IBP65547:IBP65551 ILL65547:ILL65551 IVH65547:IVH65551 JFD65547:JFD65551 JOZ65547:JOZ65551 JYV65547:JYV65551 KIR65547:KIR65551 KSN65547:KSN65551 LCJ65547:LCJ65551 LMF65547:LMF65551 LWB65547:LWB65551 MFX65547:MFX65551 MPT65547:MPT65551 MZP65547:MZP65551 NJL65547:NJL65551 NTH65547:NTH65551 ODD65547:ODD65551 OMZ65547:OMZ65551 OWV65547:OWV65551 PGR65547:PGR65551 PQN65547:PQN65551 QAJ65547:QAJ65551 QKF65547:QKF65551 QUB65547:QUB65551 RDX65547:RDX65551 RNT65547:RNT65551 RXP65547:RXP65551 SHL65547:SHL65551 SRH65547:SRH65551 TBD65547:TBD65551 TKZ65547:TKZ65551 TUV65547:TUV65551 UER65547:UER65551 UON65547:UON65551 UYJ65547:UYJ65551 VIF65547:VIF65551 VSB65547:VSB65551 WBX65547:WBX65551 WLT65547:WLT65551 WVP65547:WVP65551 H131083:H131087 JD131083:JD131087 SZ131083:SZ131087 ACV131083:ACV131087 AMR131083:AMR131087 AWN131083:AWN131087 BGJ131083:BGJ131087 BQF131083:BQF131087 CAB131083:CAB131087 CJX131083:CJX131087 CTT131083:CTT131087 DDP131083:DDP131087 DNL131083:DNL131087 DXH131083:DXH131087 EHD131083:EHD131087 EQZ131083:EQZ131087 FAV131083:FAV131087 FKR131083:FKR131087 FUN131083:FUN131087 GEJ131083:GEJ131087 GOF131083:GOF131087 GYB131083:GYB131087 HHX131083:HHX131087 HRT131083:HRT131087 IBP131083:IBP131087 ILL131083:ILL131087 IVH131083:IVH131087 JFD131083:JFD131087 JOZ131083:JOZ131087 JYV131083:JYV131087 KIR131083:KIR131087 KSN131083:KSN131087 LCJ131083:LCJ131087 LMF131083:LMF131087 LWB131083:LWB131087 MFX131083:MFX131087 MPT131083:MPT131087 MZP131083:MZP131087 NJL131083:NJL131087 NTH131083:NTH131087 ODD131083:ODD131087 OMZ131083:OMZ131087 OWV131083:OWV131087 PGR131083:PGR131087 PQN131083:PQN131087 QAJ131083:QAJ131087 QKF131083:QKF131087 QUB131083:QUB131087 RDX131083:RDX131087 RNT131083:RNT131087 RXP131083:RXP131087 SHL131083:SHL131087 SRH131083:SRH131087 TBD131083:TBD131087 TKZ131083:TKZ131087 TUV131083:TUV131087 UER131083:UER131087 UON131083:UON131087 UYJ131083:UYJ131087 VIF131083:VIF131087 VSB131083:VSB131087 WBX131083:WBX131087 WLT131083:WLT131087 WVP131083:WVP131087 H196619:H196623 JD196619:JD196623 SZ196619:SZ196623 ACV196619:ACV196623 AMR196619:AMR196623 AWN196619:AWN196623 BGJ196619:BGJ196623 BQF196619:BQF196623 CAB196619:CAB196623 CJX196619:CJX196623 CTT196619:CTT196623 DDP196619:DDP196623 DNL196619:DNL196623 DXH196619:DXH196623 EHD196619:EHD196623 EQZ196619:EQZ196623 FAV196619:FAV196623 FKR196619:FKR196623 FUN196619:FUN196623 GEJ196619:GEJ196623 GOF196619:GOF196623 GYB196619:GYB196623 HHX196619:HHX196623 HRT196619:HRT196623 IBP196619:IBP196623 ILL196619:ILL196623 IVH196619:IVH196623 JFD196619:JFD196623 JOZ196619:JOZ196623 JYV196619:JYV196623 KIR196619:KIR196623 KSN196619:KSN196623 LCJ196619:LCJ196623 LMF196619:LMF196623 LWB196619:LWB196623 MFX196619:MFX196623 MPT196619:MPT196623 MZP196619:MZP196623 NJL196619:NJL196623 NTH196619:NTH196623 ODD196619:ODD196623 OMZ196619:OMZ196623 OWV196619:OWV196623 PGR196619:PGR196623 PQN196619:PQN196623 QAJ196619:QAJ196623 QKF196619:QKF196623 QUB196619:QUB196623 RDX196619:RDX196623 RNT196619:RNT196623 RXP196619:RXP196623 SHL196619:SHL196623 SRH196619:SRH196623 TBD196619:TBD196623 TKZ196619:TKZ196623 TUV196619:TUV196623 UER196619:UER196623 UON196619:UON196623 UYJ196619:UYJ196623 VIF196619:VIF196623 VSB196619:VSB196623 WBX196619:WBX196623 WLT196619:WLT196623 WVP196619:WVP196623 H262155:H262159 JD262155:JD262159 SZ262155:SZ262159 ACV262155:ACV262159 AMR262155:AMR262159 AWN262155:AWN262159 BGJ262155:BGJ262159 BQF262155:BQF262159 CAB262155:CAB262159 CJX262155:CJX262159 CTT262155:CTT262159 DDP262155:DDP262159 DNL262155:DNL262159 DXH262155:DXH262159 EHD262155:EHD262159 EQZ262155:EQZ262159 FAV262155:FAV262159 FKR262155:FKR262159 FUN262155:FUN262159 GEJ262155:GEJ262159 GOF262155:GOF262159 GYB262155:GYB262159 HHX262155:HHX262159 HRT262155:HRT262159 IBP262155:IBP262159 ILL262155:ILL262159 IVH262155:IVH262159 JFD262155:JFD262159 JOZ262155:JOZ262159 JYV262155:JYV262159 KIR262155:KIR262159 KSN262155:KSN262159 LCJ262155:LCJ262159 LMF262155:LMF262159 LWB262155:LWB262159 MFX262155:MFX262159 MPT262155:MPT262159 MZP262155:MZP262159 NJL262155:NJL262159 NTH262155:NTH262159 ODD262155:ODD262159 OMZ262155:OMZ262159 OWV262155:OWV262159 PGR262155:PGR262159 PQN262155:PQN262159 QAJ262155:QAJ262159 QKF262155:QKF262159 QUB262155:QUB262159 RDX262155:RDX262159 RNT262155:RNT262159 RXP262155:RXP262159 SHL262155:SHL262159 SRH262155:SRH262159 TBD262155:TBD262159 TKZ262155:TKZ262159 TUV262155:TUV262159 UER262155:UER262159 UON262155:UON262159 UYJ262155:UYJ262159 VIF262155:VIF262159 VSB262155:VSB262159 WBX262155:WBX262159 WLT262155:WLT262159 WVP262155:WVP262159 H327691:H327695 JD327691:JD327695 SZ327691:SZ327695 ACV327691:ACV327695 AMR327691:AMR327695 AWN327691:AWN327695 BGJ327691:BGJ327695 BQF327691:BQF327695 CAB327691:CAB327695 CJX327691:CJX327695 CTT327691:CTT327695 DDP327691:DDP327695 DNL327691:DNL327695 DXH327691:DXH327695 EHD327691:EHD327695 EQZ327691:EQZ327695 FAV327691:FAV327695 FKR327691:FKR327695 FUN327691:FUN327695 GEJ327691:GEJ327695 GOF327691:GOF327695 GYB327691:GYB327695 HHX327691:HHX327695 HRT327691:HRT327695 IBP327691:IBP327695 ILL327691:ILL327695 IVH327691:IVH327695 JFD327691:JFD327695 JOZ327691:JOZ327695 JYV327691:JYV327695 KIR327691:KIR327695 KSN327691:KSN327695 LCJ327691:LCJ327695 LMF327691:LMF327695 LWB327691:LWB327695 MFX327691:MFX327695 MPT327691:MPT327695 MZP327691:MZP327695 NJL327691:NJL327695 NTH327691:NTH327695 ODD327691:ODD327695 OMZ327691:OMZ327695 OWV327691:OWV327695 PGR327691:PGR327695 PQN327691:PQN327695 QAJ327691:QAJ327695 QKF327691:QKF327695 QUB327691:QUB327695 RDX327691:RDX327695 RNT327691:RNT327695 RXP327691:RXP327695 SHL327691:SHL327695 SRH327691:SRH327695 TBD327691:TBD327695 TKZ327691:TKZ327695 TUV327691:TUV327695 UER327691:UER327695 UON327691:UON327695 UYJ327691:UYJ327695 VIF327691:VIF327695 VSB327691:VSB327695 WBX327691:WBX327695 WLT327691:WLT327695 WVP327691:WVP327695 H393227:H393231 JD393227:JD393231 SZ393227:SZ393231 ACV393227:ACV393231 AMR393227:AMR393231 AWN393227:AWN393231 BGJ393227:BGJ393231 BQF393227:BQF393231 CAB393227:CAB393231 CJX393227:CJX393231 CTT393227:CTT393231 DDP393227:DDP393231 DNL393227:DNL393231 DXH393227:DXH393231 EHD393227:EHD393231 EQZ393227:EQZ393231 FAV393227:FAV393231 FKR393227:FKR393231 FUN393227:FUN393231 GEJ393227:GEJ393231 GOF393227:GOF393231 GYB393227:GYB393231 HHX393227:HHX393231 HRT393227:HRT393231 IBP393227:IBP393231 ILL393227:ILL393231 IVH393227:IVH393231 JFD393227:JFD393231 JOZ393227:JOZ393231 JYV393227:JYV393231 KIR393227:KIR393231 KSN393227:KSN393231 LCJ393227:LCJ393231 LMF393227:LMF393231 LWB393227:LWB393231 MFX393227:MFX393231 MPT393227:MPT393231 MZP393227:MZP393231 NJL393227:NJL393231 NTH393227:NTH393231 ODD393227:ODD393231 OMZ393227:OMZ393231 OWV393227:OWV393231 PGR393227:PGR393231 PQN393227:PQN393231 QAJ393227:QAJ393231 QKF393227:QKF393231 QUB393227:QUB393231 RDX393227:RDX393231 RNT393227:RNT393231 RXP393227:RXP393231 SHL393227:SHL393231 SRH393227:SRH393231 TBD393227:TBD393231 TKZ393227:TKZ393231 TUV393227:TUV393231 UER393227:UER393231 UON393227:UON393231 UYJ393227:UYJ393231 VIF393227:VIF393231 VSB393227:VSB393231 WBX393227:WBX393231 WLT393227:WLT393231 WVP393227:WVP393231 H458763:H458767 JD458763:JD458767 SZ458763:SZ458767 ACV458763:ACV458767 AMR458763:AMR458767 AWN458763:AWN458767 BGJ458763:BGJ458767 BQF458763:BQF458767 CAB458763:CAB458767 CJX458763:CJX458767 CTT458763:CTT458767 DDP458763:DDP458767 DNL458763:DNL458767 DXH458763:DXH458767 EHD458763:EHD458767 EQZ458763:EQZ458767 FAV458763:FAV458767 FKR458763:FKR458767 FUN458763:FUN458767 GEJ458763:GEJ458767 GOF458763:GOF458767 GYB458763:GYB458767 HHX458763:HHX458767 HRT458763:HRT458767 IBP458763:IBP458767 ILL458763:ILL458767 IVH458763:IVH458767 JFD458763:JFD458767 JOZ458763:JOZ458767 JYV458763:JYV458767 KIR458763:KIR458767 KSN458763:KSN458767 LCJ458763:LCJ458767 LMF458763:LMF458767 LWB458763:LWB458767 MFX458763:MFX458767 MPT458763:MPT458767 MZP458763:MZP458767 NJL458763:NJL458767 NTH458763:NTH458767 ODD458763:ODD458767 OMZ458763:OMZ458767 OWV458763:OWV458767 PGR458763:PGR458767 PQN458763:PQN458767 QAJ458763:QAJ458767 QKF458763:QKF458767 QUB458763:QUB458767 RDX458763:RDX458767 RNT458763:RNT458767 RXP458763:RXP458767 SHL458763:SHL458767 SRH458763:SRH458767 TBD458763:TBD458767 TKZ458763:TKZ458767 TUV458763:TUV458767 UER458763:UER458767 UON458763:UON458767 UYJ458763:UYJ458767 VIF458763:VIF458767 VSB458763:VSB458767 WBX458763:WBX458767 WLT458763:WLT458767 WVP458763:WVP458767 H524299:H524303 JD524299:JD524303 SZ524299:SZ524303 ACV524299:ACV524303 AMR524299:AMR524303 AWN524299:AWN524303 BGJ524299:BGJ524303 BQF524299:BQF524303 CAB524299:CAB524303 CJX524299:CJX524303 CTT524299:CTT524303 DDP524299:DDP524303 DNL524299:DNL524303 DXH524299:DXH524303 EHD524299:EHD524303 EQZ524299:EQZ524303 FAV524299:FAV524303 FKR524299:FKR524303 FUN524299:FUN524303 GEJ524299:GEJ524303 GOF524299:GOF524303 GYB524299:GYB524303 HHX524299:HHX524303 HRT524299:HRT524303 IBP524299:IBP524303 ILL524299:ILL524303 IVH524299:IVH524303 JFD524299:JFD524303 JOZ524299:JOZ524303 JYV524299:JYV524303 KIR524299:KIR524303 KSN524299:KSN524303 LCJ524299:LCJ524303 LMF524299:LMF524303 LWB524299:LWB524303 MFX524299:MFX524303 MPT524299:MPT524303 MZP524299:MZP524303 NJL524299:NJL524303 NTH524299:NTH524303 ODD524299:ODD524303 OMZ524299:OMZ524303 OWV524299:OWV524303 PGR524299:PGR524303 PQN524299:PQN524303 QAJ524299:QAJ524303 QKF524299:QKF524303 QUB524299:QUB524303 RDX524299:RDX524303 RNT524299:RNT524303 RXP524299:RXP524303 SHL524299:SHL524303 SRH524299:SRH524303 TBD524299:TBD524303 TKZ524299:TKZ524303 TUV524299:TUV524303 UER524299:UER524303 UON524299:UON524303 UYJ524299:UYJ524303 VIF524299:VIF524303 VSB524299:VSB524303 WBX524299:WBX524303 WLT524299:WLT524303 WVP524299:WVP524303 H589835:H589839 JD589835:JD589839 SZ589835:SZ589839 ACV589835:ACV589839 AMR589835:AMR589839 AWN589835:AWN589839 BGJ589835:BGJ589839 BQF589835:BQF589839 CAB589835:CAB589839 CJX589835:CJX589839 CTT589835:CTT589839 DDP589835:DDP589839 DNL589835:DNL589839 DXH589835:DXH589839 EHD589835:EHD589839 EQZ589835:EQZ589839 FAV589835:FAV589839 FKR589835:FKR589839 FUN589835:FUN589839 GEJ589835:GEJ589839 GOF589835:GOF589839 GYB589835:GYB589839 HHX589835:HHX589839 HRT589835:HRT589839 IBP589835:IBP589839 ILL589835:ILL589839 IVH589835:IVH589839 JFD589835:JFD589839 JOZ589835:JOZ589839 JYV589835:JYV589839 KIR589835:KIR589839 KSN589835:KSN589839 LCJ589835:LCJ589839 LMF589835:LMF589839 LWB589835:LWB589839 MFX589835:MFX589839 MPT589835:MPT589839 MZP589835:MZP589839 NJL589835:NJL589839 NTH589835:NTH589839 ODD589835:ODD589839 OMZ589835:OMZ589839 OWV589835:OWV589839 PGR589835:PGR589839 PQN589835:PQN589839 QAJ589835:QAJ589839 QKF589835:QKF589839 QUB589835:QUB589839 RDX589835:RDX589839 RNT589835:RNT589839 RXP589835:RXP589839 SHL589835:SHL589839 SRH589835:SRH589839 TBD589835:TBD589839 TKZ589835:TKZ589839 TUV589835:TUV589839 UER589835:UER589839 UON589835:UON589839 UYJ589835:UYJ589839 VIF589835:VIF589839 VSB589835:VSB589839 WBX589835:WBX589839 WLT589835:WLT589839 WVP589835:WVP589839 H655371:H655375 JD655371:JD655375 SZ655371:SZ655375 ACV655371:ACV655375 AMR655371:AMR655375 AWN655371:AWN655375 BGJ655371:BGJ655375 BQF655371:BQF655375 CAB655371:CAB655375 CJX655371:CJX655375 CTT655371:CTT655375 DDP655371:DDP655375 DNL655371:DNL655375 DXH655371:DXH655375 EHD655371:EHD655375 EQZ655371:EQZ655375 FAV655371:FAV655375 FKR655371:FKR655375 FUN655371:FUN655375 GEJ655371:GEJ655375 GOF655371:GOF655375 GYB655371:GYB655375 HHX655371:HHX655375 HRT655371:HRT655375 IBP655371:IBP655375 ILL655371:ILL655375 IVH655371:IVH655375 JFD655371:JFD655375 JOZ655371:JOZ655375 JYV655371:JYV655375 KIR655371:KIR655375 KSN655371:KSN655375 LCJ655371:LCJ655375 LMF655371:LMF655375 LWB655371:LWB655375 MFX655371:MFX655375 MPT655371:MPT655375 MZP655371:MZP655375 NJL655371:NJL655375 NTH655371:NTH655375 ODD655371:ODD655375 OMZ655371:OMZ655375 OWV655371:OWV655375 PGR655371:PGR655375 PQN655371:PQN655375 QAJ655371:QAJ655375 QKF655371:QKF655375 QUB655371:QUB655375 RDX655371:RDX655375 RNT655371:RNT655375 RXP655371:RXP655375 SHL655371:SHL655375 SRH655371:SRH655375 TBD655371:TBD655375 TKZ655371:TKZ655375 TUV655371:TUV655375 UER655371:UER655375 UON655371:UON655375 UYJ655371:UYJ655375 VIF655371:VIF655375 VSB655371:VSB655375 WBX655371:WBX655375 WLT655371:WLT655375 WVP655371:WVP655375 H720907:H720911 JD720907:JD720911 SZ720907:SZ720911 ACV720907:ACV720911 AMR720907:AMR720911 AWN720907:AWN720911 BGJ720907:BGJ720911 BQF720907:BQF720911 CAB720907:CAB720911 CJX720907:CJX720911 CTT720907:CTT720911 DDP720907:DDP720911 DNL720907:DNL720911 DXH720907:DXH720911 EHD720907:EHD720911 EQZ720907:EQZ720911 FAV720907:FAV720911 FKR720907:FKR720911 FUN720907:FUN720911 GEJ720907:GEJ720911 GOF720907:GOF720911 GYB720907:GYB720911 HHX720907:HHX720911 HRT720907:HRT720911 IBP720907:IBP720911 ILL720907:ILL720911 IVH720907:IVH720911 JFD720907:JFD720911 JOZ720907:JOZ720911 JYV720907:JYV720911 KIR720907:KIR720911 KSN720907:KSN720911 LCJ720907:LCJ720911 LMF720907:LMF720911 LWB720907:LWB720911 MFX720907:MFX720911 MPT720907:MPT720911 MZP720907:MZP720911 NJL720907:NJL720911 NTH720907:NTH720911 ODD720907:ODD720911 OMZ720907:OMZ720911 OWV720907:OWV720911 PGR720907:PGR720911 PQN720907:PQN720911 QAJ720907:QAJ720911 QKF720907:QKF720911 QUB720907:QUB720911 RDX720907:RDX720911 RNT720907:RNT720911 RXP720907:RXP720911 SHL720907:SHL720911 SRH720907:SRH720911 TBD720907:TBD720911 TKZ720907:TKZ720911 TUV720907:TUV720911 UER720907:UER720911 UON720907:UON720911 UYJ720907:UYJ720911 VIF720907:VIF720911 VSB720907:VSB720911 WBX720907:WBX720911 WLT720907:WLT720911 WVP720907:WVP720911 H786443:H786447 JD786443:JD786447 SZ786443:SZ786447 ACV786443:ACV786447 AMR786443:AMR786447 AWN786443:AWN786447 BGJ786443:BGJ786447 BQF786443:BQF786447 CAB786443:CAB786447 CJX786443:CJX786447 CTT786443:CTT786447 DDP786443:DDP786447 DNL786443:DNL786447 DXH786443:DXH786447 EHD786443:EHD786447 EQZ786443:EQZ786447 FAV786443:FAV786447 FKR786443:FKR786447 FUN786443:FUN786447 GEJ786443:GEJ786447 GOF786443:GOF786447 GYB786443:GYB786447 HHX786443:HHX786447 HRT786443:HRT786447 IBP786443:IBP786447 ILL786443:ILL786447 IVH786443:IVH786447 JFD786443:JFD786447 JOZ786443:JOZ786447 JYV786443:JYV786447 KIR786443:KIR786447 KSN786443:KSN786447 LCJ786443:LCJ786447 LMF786443:LMF786447 LWB786443:LWB786447 MFX786443:MFX786447 MPT786443:MPT786447 MZP786443:MZP786447 NJL786443:NJL786447 NTH786443:NTH786447 ODD786443:ODD786447 OMZ786443:OMZ786447 OWV786443:OWV786447 PGR786443:PGR786447 PQN786443:PQN786447 QAJ786443:QAJ786447 QKF786443:QKF786447 QUB786443:QUB786447 RDX786443:RDX786447 RNT786443:RNT786447 RXP786443:RXP786447 SHL786443:SHL786447 SRH786443:SRH786447 TBD786443:TBD786447 TKZ786443:TKZ786447 TUV786443:TUV786447 UER786443:UER786447 UON786443:UON786447 UYJ786443:UYJ786447 VIF786443:VIF786447 VSB786443:VSB786447 WBX786443:WBX786447 WLT786443:WLT786447 WVP786443:WVP786447 H851979:H851983 JD851979:JD851983 SZ851979:SZ851983 ACV851979:ACV851983 AMR851979:AMR851983 AWN851979:AWN851983 BGJ851979:BGJ851983 BQF851979:BQF851983 CAB851979:CAB851983 CJX851979:CJX851983 CTT851979:CTT851983 DDP851979:DDP851983 DNL851979:DNL851983 DXH851979:DXH851983 EHD851979:EHD851983 EQZ851979:EQZ851983 FAV851979:FAV851983 FKR851979:FKR851983 FUN851979:FUN851983 GEJ851979:GEJ851983 GOF851979:GOF851983 GYB851979:GYB851983 HHX851979:HHX851983 HRT851979:HRT851983 IBP851979:IBP851983 ILL851979:ILL851983 IVH851979:IVH851983 JFD851979:JFD851983 JOZ851979:JOZ851983 JYV851979:JYV851983 KIR851979:KIR851983 KSN851979:KSN851983 LCJ851979:LCJ851983 LMF851979:LMF851983 LWB851979:LWB851983 MFX851979:MFX851983 MPT851979:MPT851983 MZP851979:MZP851983 NJL851979:NJL851983 NTH851979:NTH851983 ODD851979:ODD851983 OMZ851979:OMZ851983 OWV851979:OWV851983 PGR851979:PGR851983 PQN851979:PQN851983 QAJ851979:QAJ851983 QKF851979:QKF851983 QUB851979:QUB851983 RDX851979:RDX851983 RNT851979:RNT851983 RXP851979:RXP851983 SHL851979:SHL851983 SRH851979:SRH851983 TBD851979:TBD851983 TKZ851979:TKZ851983 TUV851979:TUV851983 UER851979:UER851983 UON851979:UON851983 UYJ851979:UYJ851983 VIF851979:VIF851983 VSB851979:VSB851983 WBX851979:WBX851983 WLT851979:WLT851983 WVP851979:WVP851983 H917515:H917519 JD917515:JD917519 SZ917515:SZ917519 ACV917515:ACV917519 AMR917515:AMR917519 AWN917515:AWN917519 BGJ917515:BGJ917519 BQF917515:BQF917519 CAB917515:CAB917519 CJX917515:CJX917519 CTT917515:CTT917519 DDP917515:DDP917519 DNL917515:DNL917519 DXH917515:DXH917519 EHD917515:EHD917519 EQZ917515:EQZ917519 FAV917515:FAV917519 FKR917515:FKR917519 FUN917515:FUN917519 GEJ917515:GEJ917519 GOF917515:GOF917519 GYB917515:GYB917519 HHX917515:HHX917519 HRT917515:HRT917519 IBP917515:IBP917519 ILL917515:ILL917519 IVH917515:IVH917519 JFD917515:JFD917519 JOZ917515:JOZ917519 JYV917515:JYV917519 KIR917515:KIR917519 KSN917515:KSN917519 LCJ917515:LCJ917519 LMF917515:LMF917519 LWB917515:LWB917519 MFX917515:MFX917519 MPT917515:MPT917519 MZP917515:MZP917519 NJL917515:NJL917519 NTH917515:NTH917519 ODD917515:ODD917519 OMZ917515:OMZ917519 OWV917515:OWV917519 PGR917515:PGR917519 PQN917515:PQN917519 QAJ917515:QAJ917519 QKF917515:QKF917519 QUB917515:QUB917519 RDX917515:RDX917519 RNT917515:RNT917519 RXP917515:RXP917519 SHL917515:SHL917519 SRH917515:SRH917519 TBD917515:TBD917519 TKZ917515:TKZ917519 TUV917515:TUV917519 UER917515:UER917519 UON917515:UON917519 UYJ917515:UYJ917519 VIF917515:VIF917519 VSB917515:VSB917519 WBX917515:WBX917519 WLT917515:WLT917519 WVP917515:WVP917519 H983051:H983055 JD983051:JD983055 SZ983051:SZ983055 ACV983051:ACV983055 AMR983051:AMR983055 AWN983051:AWN983055 BGJ983051:BGJ983055 BQF983051:BQF983055 CAB983051:CAB983055 CJX983051:CJX983055 CTT983051:CTT983055 DDP983051:DDP983055 DNL983051:DNL983055 DXH983051:DXH983055 EHD983051:EHD983055 EQZ983051:EQZ983055 FAV983051:FAV983055 FKR983051:FKR983055 FUN983051:FUN983055 GEJ983051:GEJ983055 GOF983051:GOF983055 GYB983051:GYB983055 HHX983051:HHX983055 HRT983051:HRT983055 IBP983051:IBP983055 ILL983051:ILL983055 IVH983051:IVH983055 JFD983051:JFD983055 JOZ983051:JOZ983055 JYV983051:JYV983055 KIR983051:KIR983055 KSN983051:KSN983055 LCJ983051:LCJ983055 LMF983051:LMF983055 LWB983051:LWB983055 MFX983051:MFX983055 MPT983051:MPT983055 MZP983051:MZP983055 NJL983051:NJL983055 NTH983051:NTH983055 ODD983051:ODD983055 OMZ983051:OMZ983055 OWV983051:OWV983055 PGR983051:PGR983055 PQN983051:PQN983055 QAJ983051:QAJ983055 QKF983051:QKF983055 QUB983051:QUB983055 RDX983051:RDX983055 RNT983051:RNT983055 RXP983051:RXP983055 SHL983051:SHL983055 SRH983051:SRH983055 TBD983051:TBD983055 TKZ983051:TKZ983055 TUV983051:TUV983055 UER983051:UER983055 UON983051:UON983055 UYJ983051:UYJ983055 VIF983051:VIF983055 VSB983051:VSB983055 WBX983051:WBX983055 WLT983051:WLT983055 WVP983051:WVP983055 H17:H26 JD17:JD26 SZ17:SZ26 ACV17:ACV26 AMR17:AMR26 AWN17:AWN26 BGJ17:BGJ26 BQF17:BQF26 CAB17:CAB26 CJX17:CJX26 CTT17:CTT26 DDP17:DDP26 DNL17:DNL26 DXH17:DXH26 EHD17:EHD26 EQZ17:EQZ26 FAV17:FAV26 FKR17:FKR26 FUN17:FUN26 GEJ17:GEJ26 GOF17:GOF26 GYB17:GYB26 HHX17:HHX26 HRT17:HRT26 IBP17:IBP26 ILL17:ILL26 IVH17:IVH26 JFD17:JFD26 JOZ17:JOZ26 JYV17:JYV26 KIR17:KIR26 KSN17:KSN26 LCJ17:LCJ26 LMF17:LMF26 LWB17:LWB26 MFX17:MFX26 MPT17:MPT26 MZP17:MZP26 NJL17:NJL26 NTH17:NTH26 ODD17:ODD26 OMZ17:OMZ26 OWV17:OWV26 PGR17:PGR26 PQN17:PQN26 QAJ17:QAJ26 QKF17:QKF26 QUB17:QUB26 RDX17:RDX26 RNT17:RNT26 RXP17:RXP26 SHL17:SHL26 SRH17:SRH26 TBD17:TBD26 TKZ17:TKZ26 TUV17:TUV26 UER17:UER26 UON17:UON26 UYJ17:UYJ26 VIF17:VIF26 VSB17:VSB26 WBX17:WBX26 WLT17:WLT26 WVP17:WVP26 H65553:H65562 JD65553:JD65562 SZ65553:SZ65562 ACV65553:ACV65562 AMR65553:AMR65562 AWN65553:AWN65562 BGJ65553:BGJ65562 BQF65553:BQF65562 CAB65553:CAB65562 CJX65553:CJX65562 CTT65553:CTT65562 DDP65553:DDP65562 DNL65553:DNL65562 DXH65553:DXH65562 EHD65553:EHD65562 EQZ65553:EQZ65562 FAV65553:FAV65562 FKR65553:FKR65562 FUN65553:FUN65562 GEJ65553:GEJ65562 GOF65553:GOF65562 GYB65553:GYB65562 HHX65553:HHX65562 HRT65553:HRT65562 IBP65553:IBP65562 ILL65553:ILL65562 IVH65553:IVH65562 JFD65553:JFD65562 JOZ65553:JOZ65562 JYV65553:JYV65562 KIR65553:KIR65562 KSN65553:KSN65562 LCJ65553:LCJ65562 LMF65553:LMF65562 LWB65553:LWB65562 MFX65553:MFX65562 MPT65553:MPT65562 MZP65553:MZP65562 NJL65553:NJL65562 NTH65553:NTH65562 ODD65553:ODD65562 OMZ65553:OMZ65562 OWV65553:OWV65562 PGR65553:PGR65562 PQN65553:PQN65562 QAJ65553:QAJ65562 QKF65553:QKF65562 QUB65553:QUB65562 RDX65553:RDX65562 RNT65553:RNT65562 RXP65553:RXP65562 SHL65553:SHL65562 SRH65553:SRH65562 TBD65553:TBD65562 TKZ65553:TKZ65562 TUV65553:TUV65562 UER65553:UER65562 UON65553:UON65562 UYJ65553:UYJ65562 VIF65553:VIF65562 VSB65553:VSB65562 WBX65553:WBX65562 WLT65553:WLT65562 WVP65553:WVP65562 H131089:H131098 JD131089:JD131098 SZ131089:SZ131098 ACV131089:ACV131098 AMR131089:AMR131098 AWN131089:AWN131098 BGJ131089:BGJ131098 BQF131089:BQF131098 CAB131089:CAB131098 CJX131089:CJX131098 CTT131089:CTT131098 DDP131089:DDP131098 DNL131089:DNL131098 DXH131089:DXH131098 EHD131089:EHD131098 EQZ131089:EQZ131098 FAV131089:FAV131098 FKR131089:FKR131098 FUN131089:FUN131098 GEJ131089:GEJ131098 GOF131089:GOF131098 GYB131089:GYB131098 HHX131089:HHX131098 HRT131089:HRT131098 IBP131089:IBP131098 ILL131089:ILL131098 IVH131089:IVH131098 JFD131089:JFD131098 JOZ131089:JOZ131098 JYV131089:JYV131098 KIR131089:KIR131098 KSN131089:KSN131098 LCJ131089:LCJ131098 LMF131089:LMF131098 LWB131089:LWB131098 MFX131089:MFX131098 MPT131089:MPT131098 MZP131089:MZP131098 NJL131089:NJL131098 NTH131089:NTH131098 ODD131089:ODD131098 OMZ131089:OMZ131098 OWV131089:OWV131098 PGR131089:PGR131098 PQN131089:PQN131098 QAJ131089:QAJ131098 QKF131089:QKF131098 QUB131089:QUB131098 RDX131089:RDX131098 RNT131089:RNT131098 RXP131089:RXP131098 SHL131089:SHL131098 SRH131089:SRH131098 TBD131089:TBD131098 TKZ131089:TKZ131098 TUV131089:TUV131098 UER131089:UER131098 UON131089:UON131098 UYJ131089:UYJ131098 VIF131089:VIF131098 VSB131089:VSB131098 WBX131089:WBX131098 WLT131089:WLT131098 WVP131089:WVP131098 H196625:H196634 JD196625:JD196634 SZ196625:SZ196634 ACV196625:ACV196634 AMR196625:AMR196634 AWN196625:AWN196634 BGJ196625:BGJ196634 BQF196625:BQF196634 CAB196625:CAB196634 CJX196625:CJX196634 CTT196625:CTT196634 DDP196625:DDP196634 DNL196625:DNL196634 DXH196625:DXH196634 EHD196625:EHD196634 EQZ196625:EQZ196634 FAV196625:FAV196634 FKR196625:FKR196634 FUN196625:FUN196634 GEJ196625:GEJ196634 GOF196625:GOF196634 GYB196625:GYB196634 HHX196625:HHX196634 HRT196625:HRT196634 IBP196625:IBP196634 ILL196625:ILL196634 IVH196625:IVH196634 JFD196625:JFD196634 JOZ196625:JOZ196634 JYV196625:JYV196634 KIR196625:KIR196634 KSN196625:KSN196634 LCJ196625:LCJ196634 LMF196625:LMF196634 LWB196625:LWB196634 MFX196625:MFX196634 MPT196625:MPT196634 MZP196625:MZP196634 NJL196625:NJL196634 NTH196625:NTH196634 ODD196625:ODD196634 OMZ196625:OMZ196634 OWV196625:OWV196634 PGR196625:PGR196634 PQN196625:PQN196634 QAJ196625:QAJ196634 QKF196625:QKF196634 QUB196625:QUB196634 RDX196625:RDX196634 RNT196625:RNT196634 RXP196625:RXP196634 SHL196625:SHL196634 SRH196625:SRH196634 TBD196625:TBD196634 TKZ196625:TKZ196634 TUV196625:TUV196634 UER196625:UER196634 UON196625:UON196634 UYJ196625:UYJ196634 VIF196625:VIF196634 VSB196625:VSB196634 WBX196625:WBX196634 WLT196625:WLT196634 WVP196625:WVP196634 H262161:H262170 JD262161:JD262170 SZ262161:SZ262170 ACV262161:ACV262170 AMR262161:AMR262170 AWN262161:AWN262170 BGJ262161:BGJ262170 BQF262161:BQF262170 CAB262161:CAB262170 CJX262161:CJX262170 CTT262161:CTT262170 DDP262161:DDP262170 DNL262161:DNL262170 DXH262161:DXH262170 EHD262161:EHD262170 EQZ262161:EQZ262170 FAV262161:FAV262170 FKR262161:FKR262170 FUN262161:FUN262170 GEJ262161:GEJ262170 GOF262161:GOF262170 GYB262161:GYB262170 HHX262161:HHX262170 HRT262161:HRT262170 IBP262161:IBP262170 ILL262161:ILL262170 IVH262161:IVH262170 JFD262161:JFD262170 JOZ262161:JOZ262170 JYV262161:JYV262170 KIR262161:KIR262170 KSN262161:KSN262170 LCJ262161:LCJ262170 LMF262161:LMF262170 LWB262161:LWB262170 MFX262161:MFX262170 MPT262161:MPT262170 MZP262161:MZP262170 NJL262161:NJL262170 NTH262161:NTH262170 ODD262161:ODD262170 OMZ262161:OMZ262170 OWV262161:OWV262170 PGR262161:PGR262170 PQN262161:PQN262170 QAJ262161:QAJ262170 QKF262161:QKF262170 QUB262161:QUB262170 RDX262161:RDX262170 RNT262161:RNT262170 RXP262161:RXP262170 SHL262161:SHL262170 SRH262161:SRH262170 TBD262161:TBD262170 TKZ262161:TKZ262170 TUV262161:TUV262170 UER262161:UER262170 UON262161:UON262170 UYJ262161:UYJ262170 VIF262161:VIF262170 VSB262161:VSB262170 WBX262161:WBX262170 WLT262161:WLT262170 WVP262161:WVP262170 H327697:H327706 JD327697:JD327706 SZ327697:SZ327706 ACV327697:ACV327706 AMR327697:AMR327706 AWN327697:AWN327706 BGJ327697:BGJ327706 BQF327697:BQF327706 CAB327697:CAB327706 CJX327697:CJX327706 CTT327697:CTT327706 DDP327697:DDP327706 DNL327697:DNL327706 DXH327697:DXH327706 EHD327697:EHD327706 EQZ327697:EQZ327706 FAV327697:FAV327706 FKR327697:FKR327706 FUN327697:FUN327706 GEJ327697:GEJ327706 GOF327697:GOF327706 GYB327697:GYB327706 HHX327697:HHX327706 HRT327697:HRT327706 IBP327697:IBP327706 ILL327697:ILL327706 IVH327697:IVH327706 JFD327697:JFD327706 JOZ327697:JOZ327706 JYV327697:JYV327706 KIR327697:KIR327706 KSN327697:KSN327706 LCJ327697:LCJ327706 LMF327697:LMF327706 LWB327697:LWB327706 MFX327697:MFX327706 MPT327697:MPT327706 MZP327697:MZP327706 NJL327697:NJL327706 NTH327697:NTH327706 ODD327697:ODD327706 OMZ327697:OMZ327706 OWV327697:OWV327706 PGR327697:PGR327706 PQN327697:PQN327706 QAJ327697:QAJ327706 QKF327697:QKF327706 QUB327697:QUB327706 RDX327697:RDX327706 RNT327697:RNT327706 RXP327697:RXP327706 SHL327697:SHL327706 SRH327697:SRH327706 TBD327697:TBD327706 TKZ327697:TKZ327706 TUV327697:TUV327706 UER327697:UER327706 UON327697:UON327706 UYJ327697:UYJ327706 VIF327697:VIF327706 VSB327697:VSB327706 WBX327697:WBX327706 WLT327697:WLT327706 WVP327697:WVP327706 H393233:H393242 JD393233:JD393242 SZ393233:SZ393242 ACV393233:ACV393242 AMR393233:AMR393242 AWN393233:AWN393242 BGJ393233:BGJ393242 BQF393233:BQF393242 CAB393233:CAB393242 CJX393233:CJX393242 CTT393233:CTT393242 DDP393233:DDP393242 DNL393233:DNL393242 DXH393233:DXH393242 EHD393233:EHD393242 EQZ393233:EQZ393242 FAV393233:FAV393242 FKR393233:FKR393242 FUN393233:FUN393242 GEJ393233:GEJ393242 GOF393233:GOF393242 GYB393233:GYB393242 HHX393233:HHX393242 HRT393233:HRT393242 IBP393233:IBP393242 ILL393233:ILL393242 IVH393233:IVH393242 JFD393233:JFD393242 JOZ393233:JOZ393242 JYV393233:JYV393242 KIR393233:KIR393242 KSN393233:KSN393242 LCJ393233:LCJ393242 LMF393233:LMF393242 LWB393233:LWB393242 MFX393233:MFX393242 MPT393233:MPT393242 MZP393233:MZP393242 NJL393233:NJL393242 NTH393233:NTH393242 ODD393233:ODD393242 OMZ393233:OMZ393242 OWV393233:OWV393242 PGR393233:PGR393242 PQN393233:PQN393242 QAJ393233:QAJ393242 QKF393233:QKF393242 QUB393233:QUB393242 RDX393233:RDX393242 RNT393233:RNT393242 RXP393233:RXP393242 SHL393233:SHL393242 SRH393233:SRH393242 TBD393233:TBD393242 TKZ393233:TKZ393242 TUV393233:TUV393242 UER393233:UER393242 UON393233:UON393242 UYJ393233:UYJ393242 VIF393233:VIF393242 VSB393233:VSB393242 WBX393233:WBX393242 WLT393233:WLT393242 WVP393233:WVP393242 H458769:H458778 JD458769:JD458778 SZ458769:SZ458778 ACV458769:ACV458778 AMR458769:AMR458778 AWN458769:AWN458778 BGJ458769:BGJ458778 BQF458769:BQF458778 CAB458769:CAB458778 CJX458769:CJX458778 CTT458769:CTT458778 DDP458769:DDP458778 DNL458769:DNL458778 DXH458769:DXH458778 EHD458769:EHD458778 EQZ458769:EQZ458778 FAV458769:FAV458778 FKR458769:FKR458778 FUN458769:FUN458778 GEJ458769:GEJ458778 GOF458769:GOF458778 GYB458769:GYB458778 HHX458769:HHX458778 HRT458769:HRT458778 IBP458769:IBP458778 ILL458769:ILL458778 IVH458769:IVH458778 JFD458769:JFD458778 JOZ458769:JOZ458778 JYV458769:JYV458778 KIR458769:KIR458778 KSN458769:KSN458778 LCJ458769:LCJ458778 LMF458769:LMF458778 LWB458769:LWB458778 MFX458769:MFX458778 MPT458769:MPT458778 MZP458769:MZP458778 NJL458769:NJL458778 NTH458769:NTH458778 ODD458769:ODD458778 OMZ458769:OMZ458778 OWV458769:OWV458778 PGR458769:PGR458778 PQN458769:PQN458778 QAJ458769:QAJ458778 QKF458769:QKF458778 QUB458769:QUB458778 RDX458769:RDX458778 RNT458769:RNT458778 RXP458769:RXP458778 SHL458769:SHL458778 SRH458769:SRH458778 TBD458769:TBD458778 TKZ458769:TKZ458778 TUV458769:TUV458778 UER458769:UER458778 UON458769:UON458778 UYJ458769:UYJ458778 VIF458769:VIF458778 VSB458769:VSB458778 WBX458769:WBX458778 WLT458769:WLT458778 WVP458769:WVP458778 H524305:H524314 JD524305:JD524314 SZ524305:SZ524314 ACV524305:ACV524314 AMR524305:AMR524314 AWN524305:AWN524314 BGJ524305:BGJ524314 BQF524305:BQF524314 CAB524305:CAB524314 CJX524305:CJX524314 CTT524305:CTT524314 DDP524305:DDP524314 DNL524305:DNL524314 DXH524305:DXH524314 EHD524305:EHD524314 EQZ524305:EQZ524314 FAV524305:FAV524314 FKR524305:FKR524314 FUN524305:FUN524314 GEJ524305:GEJ524314 GOF524305:GOF524314 GYB524305:GYB524314 HHX524305:HHX524314 HRT524305:HRT524314 IBP524305:IBP524314 ILL524305:ILL524314 IVH524305:IVH524314 JFD524305:JFD524314 JOZ524305:JOZ524314 JYV524305:JYV524314 KIR524305:KIR524314 KSN524305:KSN524314 LCJ524305:LCJ524314 LMF524305:LMF524314 LWB524305:LWB524314 MFX524305:MFX524314 MPT524305:MPT524314 MZP524305:MZP524314 NJL524305:NJL524314 NTH524305:NTH524314 ODD524305:ODD524314 OMZ524305:OMZ524314 OWV524305:OWV524314 PGR524305:PGR524314 PQN524305:PQN524314 QAJ524305:QAJ524314 QKF524305:QKF524314 QUB524305:QUB524314 RDX524305:RDX524314 RNT524305:RNT524314 RXP524305:RXP524314 SHL524305:SHL524314 SRH524305:SRH524314 TBD524305:TBD524314 TKZ524305:TKZ524314 TUV524305:TUV524314 UER524305:UER524314 UON524305:UON524314 UYJ524305:UYJ524314 VIF524305:VIF524314 VSB524305:VSB524314 WBX524305:WBX524314 WLT524305:WLT524314 WVP524305:WVP524314 H589841:H589850 JD589841:JD589850 SZ589841:SZ589850 ACV589841:ACV589850 AMR589841:AMR589850 AWN589841:AWN589850 BGJ589841:BGJ589850 BQF589841:BQF589850 CAB589841:CAB589850 CJX589841:CJX589850 CTT589841:CTT589850 DDP589841:DDP589850 DNL589841:DNL589850 DXH589841:DXH589850 EHD589841:EHD589850 EQZ589841:EQZ589850 FAV589841:FAV589850 FKR589841:FKR589850 FUN589841:FUN589850 GEJ589841:GEJ589850 GOF589841:GOF589850 GYB589841:GYB589850 HHX589841:HHX589850 HRT589841:HRT589850 IBP589841:IBP589850 ILL589841:ILL589850 IVH589841:IVH589850 JFD589841:JFD589850 JOZ589841:JOZ589850 JYV589841:JYV589850 KIR589841:KIR589850 KSN589841:KSN589850 LCJ589841:LCJ589850 LMF589841:LMF589850 LWB589841:LWB589850 MFX589841:MFX589850 MPT589841:MPT589850 MZP589841:MZP589850 NJL589841:NJL589850 NTH589841:NTH589850 ODD589841:ODD589850 OMZ589841:OMZ589850 OWV589841:OWV589850 PGR589841:PGR589850 PQN589841:PQN589850 QAJ589841:QAJ589850 QKF589841:QKF589850 QUB589841:QUB589850 RDX589841:RDX589850 RNT589841:RNT589850 RXP589841:RXP589850 SHL589841:SHL589850 SRH589841:SRH589850 TBD589841:TBD589850 TKZ589841:TKZ589850 TUV589841:TUV589850 UER589841:UER589850 UON589841:UON589850 UYJ589841:UYJ589850 VIF589841:VIF589850 VSB589841:VSB589850 WBX589841:WBX589850 WLT589841:WLT589850 WVP589841:WVP589850 H655377:H655386 JD655377:JD655386 SZ655377:SZ655386 ACV655377:ACV655386 AMR655377:AMR655386 AWN655377:AWN655386 BGJ655377:BGJ655386 BQF655377:BQF655386 CAB655377:CAB655386 CJX655377:CJX655386 CTT655377:CTT655386 DDP655377:DDP655386 DNL655377:DNL655386 DXH655377:DXH655386 EHD655377:EHD655386 EQZ655377:EQZ655386 FAV655377:FAV655386 FKR655377:FKR655386 FUN655377:FUN655386 GEJ655377:GEJ655386 GOF655377:GOF655386 GYB655377:GYB655386 HHX655377:HHX655386 HRT655377:HRT655386 IBP655377:IBP655386 ILL655377:ILL655386 IVH655377:IVH655386 JFD655377:JFD655386 JOZ655377:JOZ655386 JYV655377:JYV655386 KIR655377:KIR655386 KSN655377:KSN655386 LCJ655377:LCJ655386 LMF655377:LMF655386 LWB655377:LWB655386 MFX655377:MFX655386 MPT655377:MPT655386 MZP655377:MZP655386 NJL655377:NJL655386 NTH655377:NTH655386 ODD655377:ODD655386 OMZ655377:OMZ655386 OWV655377:OWV655386 PGR655377:PGR655386 PQN655377:PQN655386 QAJ655377:QAJ655386 QKF655377:QKF655386 QUB655377:QUB655386 RDX655377:RDX655386 RNT655377:RNT655386 RXP655377:RXP655386 SHL655377:SHL655386 SRH655377:SRH655386 TBD655377:TBD655386 TKZ655377:TKZ655386 TUV655377:TUV655386 UER655377:UER655386 UON655377:UON655386 UYJ655377:UYJ655386 VIF655377:VIF655386 VSB655377:VSB655386 WBX655377:WBX655386 WLT655377:WLT655386 WVP655377:WVP655386 H720913:H720922 JD720913:JD720922 SZ720913:SZ720922 ACV720913:ACV720922 AMR720913:AMR720922 AWN720913:AWN720922 BGJ720913:BGJ720922 BQF720913:BQF720922 CAB720913:CAB720922 CJX720913:CJX720922 CTT720913:CTT720922 DDP720913:DDP720922 DNL720913:DNL720922 DXH720913:DXH720922 EHD720913:EHD720922 EQZ720913:EQZ720922 FAV720913:FAV720922 FKR720913:FKR720922 FUN720913:FUN720922 GEJ720913:GEJ720922 GOF720913:GOF720922 GYB720913:GYB720922 HHX720913:HHX720922 HRT720913:HRT720922 IBP720913:IBP720922 ILL720913:ILL720922 IVH720913:IVH720922 JFD720913:JFD720922 JOZ720913:JOZ720922 JYV720913:JYV720922 KIR720913:KIR720922 KSN720913:KSN720922 LCJ720913:LCJ720922 LMF720913:LMF720922 LWB720913:LWB720922 MFX720913:MFX720922 MPT720913:MPT720922 MZP720913:MZP720922 NJL720913:NJL720922 NTH720913:NTH720922 ODD720913:ODD720922 OMZ720913:OMZ720922 OWV720913:OWV720922 PGR720913:PGR720922 PQN720913:PQN720922 QAJ720913:QAJ720922 QKF720913:QKF720922 QUB720913:QUB720922 RDX720913:RDX720922 RNT720913:RNT720922 RXP720913:RXP720922 SHL720913:SHL720922 SRH720913:SRH720922 TBD720913:TBD720922 TKZ720913:TKZ720922 TUV720913:TUV720922 UER720913:UER720922 UON720913:UON720922 UYJ720913:UYJ720922 VIF720913:VIF720922 VSB720913:VSB720922 WBX720913:WBX720922 WLT720913:WLT720922 WVP720913:WVP720922 H786449:H786458 JD786449:JD786458 SZ786449:SZ786458 ACV786449:ACV786458 AMR786449:AMR786458 AWN786449:AWN786458 BGJ786449:BGJ786458 BQF786449:BQF786458 CAB786449:CAB786458 CJX786449:CJX786458 CTT786449:CTT786458 DDP786449:DDP786458 DNL786449:DNL786458 DXH786449:DXH786458 EHD786449:EHD786458 EQZ786449:EQZ786458 FAV786449:FAV786458 FKR786449:FKR786458 FUN786449:FUN786458 GEJ786449:GEJ786458 GOF786449:GOF786458 GYB786449:GYB786458 HHX786449:HHX786458 HRT786449:HRT786458 IBP786449:IBP786458 ILL786449:ILL786458 IVH786449:IVH786458 JFD786449:JFD786458 JOZ786449:JOZ786458 JYV786449:JYV786458 KIR786449:KIR786458 KSN786449:KSN786458 LCJ786449:LCJ786458 LMF786449:LMF786458 LWB786449:LWB786458 MFX786449:MFX786458 MPT786449:MPT786458 MZP786449:MZP786458 NJL786449:NJL786458 NTH786449:NTH786458 ODD786449:ODD786458 OMZ786449:OMZ786458 OWV786449:OWV786458 PGR786449:PGR786458 PQN786449:PQN786458 QAJ786449:QAJ786458 QKF786449:QKF786458 QUB786449:QUB786458 RDX786449:RDX786458 RNT786449:RNT786458 RXP786449:RXP786458 SHL786449:SHL786458 SRH786449:SRH786458 TBD786449:TBD786458 TKZ786449:TKZ786458 TUV786449:TUV786458 UER786449:UER786458 UON786449:UON786458 UYJ786449:UYJ786458 VIF786449:VIF786458 VSB786449:VSB786458 WBX786449:WBX786458 WLT786449:WLT786458 WVP786449:WVP786458 H851985:H851994 JD851985:JD851994 SZ851985:SZ851994 ACV851985:ACV851994 AMR851985:AMR851994 AWN851985:AWN851994 BGJ851985:BGJ851994 BQF851985:BQF851994 CAB851985:CAB851994 CJX851985:CJX851994 CTT851985:CTT851994 DDP851985:DDP851994 DNL851985:DNL851994 DXH851985:DXH851994 EHD851985:EHD851994 EQZ851985:EQZ851994 FAV851985:FAV851994 FKR851985:FKR851994 FUN851985:FUN851994 GEJ851985:GEJ851994 GOF851985:GOF851994 GYB851985:GYB851994 HHX851985:HHX851994 HRT851985:HRT851994 IBP851985:IBP851994 ILL851985:ILL851994 IVH851985:IVH851994 JFD851985:JFD851994 JOZ851985:JOZ851994 JYV851985:JYV851994 KIR851985:KIR851994 KSN851985:KSN851994 LCJ851985:LCJ851994 LMF851985:LMF851994 LWB851985:LWB851994 MFX851985:MFX851994 MPT851985:MPT851994 MZP851985:MZP851994 NJL851985:NJL851994 NTH851985:NTH851994 ODD851985:ODD851994 OMZ851985:OMZ851994 OWV851985:OWV851994 PGR851985:PGR851994 PQN851985:PQN851994 QAJ851985:QAJ851994 QKF851985:QKF851994 QUB851985:QUB851994 RDX851985:RDX851994 RNT851985:RNT851994 RXP851985:RXP851994 SHL851985:SHL851994 SRH851985:SRH851994 TBD851985:TBD851994 TKZ851985:TKZ851994 TUV851985:TUV851994 UER851985:UER851994 UON851985:UON851994 UYJ851985:UYJ851994 VIF851985:VIF851994 VSB851985:VSB851994 WBX851985:WBX851994 WLT851985:WLT851994 WVP851985:WVP851994 H917521:H917530 JD917521:JD917530 SZ917521:SZ917530 ACV917521:ACV917530 AMR917521:AMR917530 AWN917521:AWN917530 BGJ917521:BGJ917530 BQF917521:BQF917530 CAB917521:CAB917530 CJX917521:CJX917530 CTT917521:CTT917530 DDP917521:DDP917530 DNL917521:DNL917530 DXH917521:DXH917530 EHD917521:EHD917530 EQZ917521:EQZ917530 FAV917521:FAV917530 FKR917521:FKR917530 FUN917521:FUN917530 GEJ917521:GEJ917530 GOF917521:GOF917530 GYB917521:GYB917530 HHX917521:HHX917530 HRT917521:HRT917530 IBP917521:IBP917530 ILL917521:ILL917530 IVH917521:IVH917530 JFD917521:JFD917530 JOZ917521:JOZ917530 JYV917521:JYV917530 KIR917521:KIR917530 KSN917521:KSN917530 LCJ917521:LCJ917530 LMF917521:LMF917530 LWB917521:LWB917530 MFX917521:MFX917530 MPT917521:MPT917530 MZP917521:MZP917530 NJL917521:NJL917530 NTH917521:NTH917530 ODD917521:ODD917530 OMZ917521:OMZ917530 OWV917521:OWV917530 PGR917521:PGR917530 PQN917521:PQN917530 QAJ917521:QAJ917530 QKF917521:QKF917530 QUB917521:QUB917530 RDX917521:RDX917530 RNT917521:RNT917530 RXP917521:RXP917530 SHL917521:SHL917530 SRH917521:SRH917530 TBD917521:TBD917530 TKZ917521:TKZ917530 TUV917521:TUV917530 UER917521:UER917530 UON917521:UON917530 UYJ917521:UYJ917530 VIF917521:VIF917530 VSB917521:VSB917530 WBX917521:WBX917530 WLT917521:WLT917530 WVP917521:WVP917530 H983057:H983066 JD983057:JD983066 SZ983057:SZ983066 ACV983057:ACV983066 AMR983057:AMR983066 AWN983057:AWN983066 BGJ983057:BGJ983066 BQF983057:BQF983066 CAB983057:CAB983066 CJX983057:CJX983066 CTT983057:CTT983066 DDP983057:DDP983066 DNL983057:DNL983066 DXH983057:DXH983066 EHD983057:EHD983066 EQZ983057:EQZ983066 FAV983057:FAV983066 FKR983057:FKR983066 FUN983057:FUN983066 GEJ983057:GEJ983066 GOF983057:GOF983066 GYB983057:GYB983066 HHX983057:HHX983066 HRT983057:HRT983066 IBP983057:IBP983066 ILL983057:ILL983066 IVH983057:IVH983066 JFD983057:JFD983066 JOZ983057:JOZ983066 JYV983057:JYV983066 KIR983057:KIR983066 KSN983057:KSN983066 LCJ983057:LCJ983066 LMF983057:LMF983066 LWB983057:LWB983066 MFX983057:MFX983066 MPT983057:MPT983066 MZP983057:MZP983066 NJL983057:NJL983066 NTH983057:NTH983066 ODD983057:ODD983066 OMZ983057:OMZ983066 OWV983057:OWV983066 PGR983057:PGR983066 PQN983057:PQN983066 QAJ983057:QAJ983066 QKF983057:QKF983066 QUB983057:QUB983066 RDX983057:RDX983066 RNT983057:RNT983066 RXP983057:RXP983066 SHL983057:SHL983066 SRH983057:SRH983066 TBD983057:TBD983066 TKZ983057:TKZ983066 TUV983057:TUV983066 UER983057:UER983066 UON983057:UON983066 UYJ983057:UYJ983066 VIF983057:VIF983066 VSB983057:VSB983066 WBX983057:WBX983066 WLT983057:WLT983066 WVP983057:WVP983066 H30 JD30 SZ30 ACV30 AMR30 AWN30 BGJ30 BQF30 CAB30 CJX30 CTT30 DDP30 DNL30 DXH30 EHD30 EQZ30 FAV30 FKR30 FUN30 GEJ30 GOF30 GYB30 HHX30 HRT30 IBP30 ILL30 IVH30 JFD30 JOZ30 JYV30 KIR30 KSN30 LCJ30 LMF30 LWB30 MFX30 MPT30 MZP30 NJL30 NTH30 ODD30 OMZ30 OWV30 PGR30 PQN30 QAJ30 QKF30 QUB30 RDX30 RNT30 RXP30 SHL30 SRH30 TBD30 TKZ30 TUV30 UER30 UON30 UYJ30 VIF30 VSB30 WBX30 WLT30 WVP30 H65566 JD65566 SZ65566 ACV65566 AMR65566 AWN65566 BGJ65566 BQF65566 CAB65566 CJX65566 CTT65566 DDP65566 DNL65566 DXH65566 EHD65566 EQZ65566 FAV65566 FKR65566 FUN65566 GEJ65566 GOF65566 GYB65566 HHX65566 HRT65566 IBP65566 ILL65566 IVH65566 JFD65566 JOZ65566 JYV65566 KIR65566 KSN65566 LCJ65566 LMF65566 LWB65566 MFX65566 MPT65566 MZP65566 NJL65566 NTH65566 ODD65566 OMZ65566 OWV65566 PGR65566 PQN65566 QAJ65566 QKF65566 QUB65566 RDX65566 RNT65566 RXP65566 SHL65566 SRH65566 TBD65566 TKZ65566 TUV65566 UER65566 UON65566 UYJ65566 VIF65566 VSB65566 WBX65566 WLT65566 WVP65566 H131102 JD131102 SZ131102 ACV131102 AMR131102 AWN131102 BGJ131102 BQF131102 CAB131102 CJX131102 CTT131102 DDP131102 DNL131102 DXH131102 EHD131102 EQZ131102 FAV131102 FKR131102 FUN131102 GEJ131102 GOF131102 GYB131102 HHX131102 HRT131102 IBP131102 ILL131102 IVH131102 JFD131102 JOZ131102 JYV131102 KIR131102 KSN131102 LCJ131102 LMF131102 LWB131102 MFX131102 MPT131102 MZP131102 NJL131102 NTH131102 ODD131102 OMZ131102 OWV131102 PGR131102 PQN131102 QAJ131102 QKF131102 QUB131102 RDX131102 RNT131102 RXP131102 SHL131102 SRH131102 TBD131102 TKZ131102 TUV131102 UER131102 UON131102 UYJ131102 VIF131102 VSB131102 WBX131102 WLT131102 WVP131102 H196638 JD196638 SZ196638 ACV196638 AMR196638 AWN196638 BGJ196638 BQF196638 CAB196638 CJX196638 CTT196638 DDP196638 DNL196638 DXH196638 EHD196638 EQZ196638 FAV196638 FKR196638 FUN196638 GEJ196638 GOF196638 GYB196638 HHX196638 HRT196638 IBP196638 ILL196638 IVH196638 JFD196638 JOZ196638 JYV196638 KIR196638 KSN196638 LCJ196638 LMF196638 LWB196638 MFX196638 MPT196638 MZP196638 NJL196638 NTH196638 ODD196638 OMZ196638 OWV196638 PGR196638 PQN196638 QAJ196638 QKF196638 QUB196638 RDX196638 RNT196638 RXP196638 SHL196638 SRH196638 TBD196638 TKZ196638 TUV196638 UER196638 UON196638 UYJ196638 VIF196638 VSB196638 WBX196638 WLT196638 WVP196638 H262174 JD262174 SZ262174 ACV262174 AMR262174 AWN262174 BGJ262174 BQF262174 CAB262174 CJX262174 CTT262174 DDP262174 DNL262174 DXH262174 EHD262174 EQZ262174 FAV262174 FKR262174 FUN262174 GEJ262174 GOF262174 GYB262174 HHX262174 HRT262174 IBP262174 ILL262174 IVH262174 JFD262174 JOZ262174 JYV262174 KIR262174 KSN262174 LCJ262174 LMF262174 LWB262174 MFX262174 MPT262174 MZP262174 NJL262174 NTH262174 ODD262174 OMZ262174 OWV262174 PGR262174 PQN262174 QAJ262174 QKF262174 QUB262174 RDX262174 RNT262174 RXP262174 SHL262174 SRH262174 TBD262174 TKZ262174 TUV262174 UER262174 UON262174 UYJ262174 VIF262174 VSB262174 WBX262174 WLT262174 WVP262174 H327710 JD327710 SZ327710 ACV327710 AMR327710 AWN327710 BGJ327710 BQF327710 CAB327710 CJX327710 CTT327710 DDP327710 DNL327710 DXH327710 EHD327710 EQZ327710 FAV327710 FKR327710 FUN327710 GEJ327710 GOF327710 GYB327710 HHX327710 HRT327710 IBP327710 ILL327710 IVH327710 JFD327710 JOZ327710 JYV327710 KIR327710 KSN327710 LCJ327710 LMF327710 LWB327710 MFX327710 MPT327710 MZP327710 NJL327710 NTH327710 ODD327710 OMZ327710 OWV327710 PGR327710 PQN327710 QAJ327710 QKF327710 QUB327710 RDX327710 RNT327710 RXP327710 SHL327710 SRH327710 TBD327710 TKZ327710 TUV327710 UER327710 UON327710 UYJ327710 VIF327710 VSB327710 WBX327710 WLT327710 WVP327710 H393246 JD393246 SZ393246 ACV393246 AMR393246 AWN393246 BGJ393246 BQF393246 CAB393246 CJX393246 CTT393246 DDP393246 DNL393246 DXH393246 EHD393246 EQZ393246 FAV393246 FKR393246 FUN393246 GEJ393246 GOF393246 GYB393246 HHX393246 HRT393246 IBP393246 ILL393246 IVH393246 JFD393246 JOZ393246 JYV393246 KIR393246 KSN393246 LCJ393246 LMF393246 LWB393246 MFX393246 MPT393246 MZP393246 NJL393246 NTH393246 ODD393246 OMZ393246 OWV393246 PGR393246 PQN393246 QAJ393246 QKF393246 QUB393246 RDX393246 RNT393246 RXP393246 SHL393246 SRH393246 TBD393246 TKZ393246 TUV393246 UER393246 UON393246 UYJ393246 VIF393246 VSB393246 WBX393246 WLT393246 WVP393246 H458782 JD458782 SZ458782 ACV458782 AMR458782 AWN458782 BGJ458782 BQF458782 CAB458782 CJX458782 CTT458782 DDP458782 DNL458782 DXH458782 EHD458782 EQZ458782 FAV458782 FKR458782 FUN458782 GEJ458782 GOF458782 GYB458782 HHX458782 HRT458782 IBP458782 ILL458782 IVH458782 JFD458782 JOZ458782 JYV458782 KIR458782 KSN458782 LCJ458782 LMF458782 LWB458782 MFX458782 MPT458782 MZP458782 NJL458782 NTH458782 ODD458782 OMZ458782 OWV458782 PGR458782 PQN458782 QAJ458782 QKF458782 QUB458782 RDX458782 RNT458782 RXP458782 SHL458782 SRH458782 TBD458782 TKZ458782 TUV458782 UER458782 UON458782 UYJ458782 VIF458782 VSB458782 WBX458782 WLT458782 WVP458782 H524318 JD524318 SZ524318 ACV524318 AMR524318 AWN524318 BGJ524318 BQF524318 CAB524318 CJX524318 CTT524318 DDP524318 DNL524318 DXH524318 EHD524318 EQZ524318 FAV524318 FKR524318 FUN524318 GEJ524318 GOF524318 GYB524318 HHX524318 HRT524318 IBP524318 ILL524318 IVH524318 JFD524318 JOZ524318 JYV524318 KIR524318 KSN524318 LCJ524318 LMF524318 LWB524318 MFX524318 MPT524318 MZP524318 NJL524318 NTH524318 ODD524318 OMZ524318 OWV524318 PGR524318 PQN524318 QAJ524318 QKF524318 QUB524318 RDX524318 RNT524318 RXP524318 SHL524318 SRH524318 TBD524318 TKZ524318 TUV524318 UER524318 UON524318 UYJ524318 VIF524318 VSB524318 WBX524318 WLT524318 WVP524318 H589854 JD589854 SZ589854 ACV589854 AMR589854 AWN589854 BGJ589854 BQF589854 CAB589854 CJX589854 CTT589854 DDP589854 DNL589854 DXH589854 EHD589854 EQZ589854 FAV589854 FKR589854 FUN589854 GEJ589854 GOF589854 GYB589854 HHX589854 HRT589854 IBP589854 ILL589854 IVH589854 JFD589854 JOZ589854 JYV589854 KIR589854 KSN589854 LCJ589854 LMF589854 LWB589854 MFX589854 MPT589854 MZP589854 NJL589854 NTH589854 ODD589854 OMZ589854 OWV589854 PGR589854 PQN589854 QAJ589854 QKF589854 QUB589854 RDX589854 RNT589854 RXP589854 SHL589854 SRH589854 TBD589854 TKZ589854 TUV589854 UER589854 UON589854 UYJ589854 VIF589854 VSB589854 WBX589854 WLT589854 WVP589854 H655390 JD655390 SZ655390 ACV655390 AMR655390 AWN655390 BGJ655390 BQF655390 CAB655390 CJX655390 CTT655390 DDP655390 DNL655390 DXH655390 EHD655390 EQZ655390 FAV655390 FKR655390 FUN655390 GEJ655390 GOF655390 GYB655390 HHX655390 HRT655390 IBP655390 ILL655390 IVH655390 JFD655390 JOZ655390 JYV655390 KIR655390 KSN655390 LCJ655390 LMF655390 LWB655390 MFX655390 MPT655390 MZP655390 NJL655390 NTH655390 ODD655390 OMZ655390 OWV655390 PGR655390 PQN655390 QAJ655390 QKF655390 QUB655390 RDX655390 RNT655390 RXP655390 SHL655390 SRH655390 TBD655390 TKZ655390 TUV655390 UER655390 UON655390 UYJ655390 VIF655390 VSB655390 WBX655390 WLT655390 WVP655390 H720926 JD720926 SZ720926 ACV720926 AMR720926 AWN720926 BGJ720926 BQF720926 CAB720926 CJX720926 CTT720926 DDP720926 DNL720926 DXH720926 EHD720926 EQZ720926 FAV720926 FKR720926 FUN720926 GEJ720926 GOF720926 GYB720926 HHX720926 HRT720926 IBP720926 ILL720926 IVH720926 JFD720926 JOZ720926 JYV720926 KIR720926 KSN720926 LCJ720926 LMF720926 LWB720926 MFX720926 MPT720926 MZP720926 NJL720926 NTH720926 ODD720926 OMZ720926 OWV720926 PGR720926 PQN720926 QAJ720926 QKF720926 QUB720926 RDX720926 RNT720926 RXP720926 SHL720926 SRH720926 TBD720926 TKZ720926 TUV720926 UER720926 UON720926 UYJ720926 VIF720926 VSB720926 WBX720926 WLT720926 WVP720926 H786462 JD786462 SZ786462 ACV786462 AMR786462 AWN786462 BGJ786462 BQF786462 CAB786462 CJX786462 CTT786462 DDP786462 DNL786462 DXH786462 EHD786462 EQZ786462 FAV786462 FKR786462 FUN786462 GEJ786462 GOF786462 GYB786462 HHX786462 HRT786462 IBP786462 ILL786462 IVH786462 JFD786462 JOZ786462 JYV786462 KIR786462 KSN786462 LCJ786462 LMF786462 LWB786462 MFX786462 MPT786462 MZP786462 NJL786462 NTH786462 ODD786462 OMZ786462 OWV786462 PGR786462 PQN786462 QAJ786462 QKF786462 QUB786462 RDX786462 RNT786462 RXP786462 SHL786462 SRH786462 TBD786462 TKZ786462 TUV786462 UER786462 UON786462 UYJ786462 VIF786462 VSB786462 WBX786462 WLT786462 WVP786462 H851998 JD851998 SZ851998 ACV851998 AMR851998 AWN851998 BGJ851998 BQF851998 CAB851998 CJX851998 CTT851998 DDP851998 DNL851998 DXH851998 EHD851998 EQZ851998 FAV851998 FKR851998 FUN851998 GEJ851998 GOF851998 GYB851998 HHX851998 HRT851998 IBP851998 ILL851998 IVH851998 JFD851998 JOZ851998 JYV851998 KIR851998 KSN851998 LCJ851998 LMF851998 LWB851998 MFX851998 MPT851998 MZP851998 NJL851998 NTH851998 ODD851998 OMZ851998 OWV851998 PGR851998 PQN851998 QAJ851998 QKF851998 QUB851998 RDX851998 RNT851998 RXP851998 SHL851998 SRH851998 TBD851998 TKZ851998 TUV851998 UER851998 UON851998 UYJ851998 VIF851998 VSB851998 WBX851998 WLT851998 WVP851998 H917534 JD917534 SZ917534 ACV917534 AMR917534 AWN917534 BGJ917534 BQF917534 CAB917534 CJX917534 CTT917534 DDP917534 DNL917534 DXH917534 EHD917534 EQZ917534 FAV917534 FKR917534 FUN917534 GEJ917534 GOF917534 GYB917534 HHX917534 HRT917534 IBP917534 ILL917534 IVH917534 JFD917534 JOZ917534 JYV917534 KIR917534 KSN917534 LCJ917534 LMF917534 LWB917534 MFX917534 MPT917534 MZP917534 NJL917534 NTH917534 ODD917534 OMZ917534 OWV917534 PGR917534 PQN917534 QAJ917534 QKF917534 QUB917534 RDX917534 RNT917534 RXP917534 SHL917534 SRH917534 TBD917534 TKZ917534 TUV917534 UER917534 UON917534 UYJ917534 VIF917534 VSB917534 WBX917534 WLT917534 WVP917534 H983070 JD983070 SZ983070 ACV983070 AMR983070 AWN983070 BGJ983070 BQF983070 CAB983070 CJX983070 CTT983070 DDP983070 DNL983070 DXH983070 EHD983070 EQZ983070 FAV983070 FKR983070 FUN983070 GEJ983070 GOF983070 GYB983070 HHX983070 HRT983070 IBP983070 ILL983070 IVH983070 JFD983070 JOZ983070 JYV983070 KIR983070 KSN983070 LCJ983070 LMF983070 LWB983070 MFX983070 MPT983070 MZP983070 NJL983070 NTH983070 ODD983070 OMZ983070 OWV983070 PGR983070 PQN983070 QAJ983070 QKF983070 QUB983070 RDX983070 RNT983070 RXP983070 SHL983070 SRH983070 TBD983070 TKZ983070 TUV983070 UER983070 UON983070 UYJ983070 VIF983070 VSB983070 WBX983070 WLT983070 WVP983070 J30 JF30 TB30 ACX30 AMT30 AWP30 BGL30 BQH30 CAD30 CJZ30 CTV30 DDR30 DNN30 DXJ30 EHF30 ERB30 FAX30 FKT30 FUP30 GEL30 GOH30 GYD30 HHZ30 HRV30 IBR30 ILN30 IVJ30 JFF30 JPB30 JYX30 KIT30 KSP30 LCL30 LMH30 LWD30 MFZ30 MPV30 MZR30 NJN30 NTJ30 ODF30 ONB30 OWX30 PGT30 PQP30 QAL30 QKH30 QUD30 RDZ30 RNV30 RXR30 SHN30 SRJ30 TBF30 TLB30 TUX30 UET30 UOP30 UYL30 VIH30 VSD30 WBZ30 WLV30 WVR30 J65566 JF65566 TB65566 ACX65566 AMT65566 AWP65566 BGL65566 BQH65566 CAD65566 CJZ65566 CTV65566 DDR65566 DNN65566 DXJ65566 EHF65566 ERB65566 FAX65566 FKT65566 FUP65566 GEL65566 GOH65566 GYD65566 HHZ65566 HRV65566 IBR65566 ILN65566 IVJ65566 JFF65566 JPB65566 JYX65566 KIT65566 KSP65566 LCL65566 LMH65566 LWD65566 MFZ65566 MPV65566 MZR65566 NJN65566 NTJ65566 ODF65566 ONB65566 OWX65566 PGT65566 PQP65566 QAL65566 QKH65566 QUD65566 RDZ65566 RNV65566 RXR65566 SHN65566 SRJ65566 TBF65566 TLB65566 TUX65566 UET65566 UOP65566 UYL65566 VIH65566 VSD65566 WBZ65566 WLV65566 WVR65566 J131102 JF131102 TB131102 ACX131102 AMT131102 AWP131102 BGL131102 BQH131102 CAD131102 CJZ131102 CTV131102 DDR131102 DNN131102 DXJ131102 EHF131102 ERB131102 FAX131102 FKT131102 FUP131102 GEL131102 GOH131102 GYD131102 HHZ131102 HRV131102 IBR131102 ILN131102 IVJ131102 JFF131102 JPB131102 JYX131102 KIT131102 KSP131102 LCL131102 LMH131102 LWD131102 MFZ131102 MPV131102 MZR131102 NJN131102 NTJ131102 ODF131102 ONB131102 OWX131102 PGT131102 PQP131102 QAL131102 QKH131102 QUD131102 RDZ131102 RNV131102 RXR131102 SHN131102 SRJ131102 TBF131102 TLB131102 TUX131102 UET131102 UOP131102 UYL131102 VIH131102 VSD131102 WBZ131102 WLV131102 WVR131102 J196638 JF196638 TB196638 ACX196638 AMT196638 AWP196638 BGL196638 BQH196638 CAD196638 CJZ196638 CTV196638 DDR196638 DNN196638 DXJ196638 EHF196638 ERB196638 FAX196638 FKT196638 FUP196638 GEL196638 GOH196638 GYD196638 HHZ196638 HRV196638 IBR196638 ILN196638 IVJ196638 JFF196638 JPB196638 JYX196638 KIT196638 KSP196638 LCL196638 LMH196638 LWD196638 MFZ196638 MPV196638 MZR196638 NJN196638 NTJ196638 ODF196638 ONB196638 OWX196638 PGT196638 PQP196638 QAL196638 QKH196638 QUD196638 RDZ196638 RNV196638 RXR196638 SHN196638 SRJ196638 TBF196638 TLB196638 TUX196638 UET196638 UOP196638 UYL196638 VIH196638 VSD196638 WBZ196638 WLV196638 WVR196638 J262174 JF262174 TB262174 ACX262174 AMT262174 AWP262174 BGL262174 BQH262174 CAD262174 CJZ262174 CTV262174 DDR262174 DNN262174 DXJ262174 EHF262174 ERB262174 FAX262174 FKT262174 FUP262174 GEL262174 GOH262174 GYD262174 HHZ262174 HRV262174 IBR262174 ILN262174 IVJ262174 JFF262174 JPB262174 JYX262174 KIT262174 KSP262174 LCL262174 LMH262174 LWD262174 MFZ262174 MPV262174 MZR262174 NJN262174 NTJ262174 ODF262174 ONB262174 OWX262174 PGT262174 PQP262174 QAL262174 QKH262174 QUD262174 RDZ262174 RNV262174 RXR262174 SHN262174 SRJ262174 TBF262174 TLB262174 TUX262174 UET262174 UOP262174 UYL262174 VIH262174 VSD262174 WBZ262174 WLV262174 WVR262174 J327710 JF327710 TB327710 ACX327710 AMT327710 AWP327710 BGL327710 BQH327710 CAD327710 CJZ327710 CTV327710 DDR327710 DNN327710 DXJ327710 EHF327710 ERB327710 FAX327710 FKT327710 FUP327710 GEL327710 GOH327710 GYD327710 HHZ327710 HRV327710 IBR327710 ILN327710 IVJ327710 JFF327710 JPB327710 JYX327710 KIT327710 KSP327710 LCL327710 LMH327710 LWD327710 MFZ327710 MPV327710 MZR327710 NJN327710 NTJ327710 ODF327710 ONB327710 OWX327710 PGT327710 PQP327710 QAL327710 QKH327710 QUD327710 RDZ327710 RNV327710 RXR327710 SHN327710 SRJ327710 TBF327710 TLB327710 TUX327710 UET327710 UOP327710 UYL327710 VIH327710 VSD327710 WBZ327710 WLV327710 WVR327710 J393246 JF393246 TB393246 ACX393246 AMT393246 AWP393246 BGL393246 BQH393246 CAD393246 CJZ393246 CTV393246 DDR393246 DNN393246 DXJ393246 EHF393246 ERB393246 FAX393246 FKT393246 FUP393246 GEL393246 GOH393246 GYD393246 HHZ393246 HRV393246 IBR393246 ILN393246 IVJ393246 JFF393246 JPB393246 JYX393246 KIT393246 KSP393246 LCL393246 LMH393246 LWD393246 MFZ393246 MPV393246 MZR393246 NJN393246 NTJ393246 ODF393246 ONB393246 OWX393246 PGT393246 PQP393246 QAL393246 QKH393246 QUD393246 RDZ393246 RNV393246 RXR393246 SHN393246 SRJ393246 TBF393246 TLB393246 TUX393246 UET393246 UOP393246 UYL393246 VIH393246 VSD393246 WBZ393246 WLV393246 WVR393246 J458782 JF458782 TB458782 ACX458782 AMT458782 AWP458782 BGL458782 BQH458782 CAD458782 CJZ458782 CTV458782 DDR458782 DNN458782 DXJ458782 EHF458782 ERB458782 FAX458782 FKT458782 FUP458782 GEL458782 GOH458782 GYD458782 HHZ458782 HRV458782 IBR458782 ILN458782 IVJ458782 JFF458782 JPB458782 JYX458782 KIT458782 KSP458782 LCL458782 LMH458782 LWD458782 MFZ458782 MPV458782 MZR458782 NJN458782 NTJ458782 ODF458782 ONB458782 OWX458782 PGT458782 PQP458782 QAL458782 QKH458782 QUD458782 RDZ458782 RNV458782 RXR458782 SHN458782 SRJ458782 TBF458782 TLB458782 TUX458782 UET458782 UOP458782 UYL458782 VIH458782 VSD458782 WBZ458782 WLV458782 WVR458782 J524318 JF524318 TB524318 ACX524318 AMT524318 AWP524318 BGL524318 BQH524318 CAD524318 CJZ524318 CTV524318 DDR524318 DNN524318 DXJ524318 EHF524318 ERB524318 FAX524318 FKT524318 FUP524318 GEL524318 GOH524318 GYD524318 HHZ524318 HRV524318 IBR524318 ILN524318 IVJ524318 JFF524318 JPB524318 JYX524318 KIT524318 KSP524318 LCL524318 LMH524318 LWD524318 MFZ524318 MPV524318 MZR524318 NJN524318 NTJ524318 ODF524318 ONB524318 OWX524318 PGT524318 PQP524318 QAL524318 QKH524318 QUD524318 RDZ524318 RNV524318 RXR524318 SHN524318 SRJ524318 TBF524318 TLB524318 TUX524318 UET524318 UOP524318 UYL524318 VIH524318 VSD524318 WBZ524318 WLV524318 WVR524318 J589854 JF589854 TB589854 ACX589854 AMT589854 AWP589854 BGL589854 BQH589854 CAD589854 CJZ589854 CTV589854 DDR589854 DNN589854 DXJ589854 EHF589854 ERB589854 FAX589854 FKT589854 FUP589854 GEL589854 GOH589854 GYD589854 HHZ589854 HRV589854 IBR589854 ILN589854 IVJ589854 JFF589854 JPB589854 JYX589854 KIT589854 KSP589854 LCL589854 LMH589854 LWD589854 MFZ589854 MPV589854 MZR589854 NJN589854 NTJ589854 ODF589854 ONB589854 OWX589854 PGT589854 PQP589854 QAL589854 QKH589854 QUD589854 RDZ589854 RNV589854 RXR589854 SHN589854 SRJ589854 TBF589854 TLB589854 TUX589854 UET589854 UOP589854 UYL589854 VIH589854 VSD589854 WBZ589854 WLV589854 WVR589854 J655390 JF655390 TB655390 ACX655390 AMT655390 AWP655390 BGL655390 BQH655390 CAD655390 CJZ655390 CTV655390 DDR655390 DNN655390 DXJ655390 EHF655390 ERB655390 FAX655390 FKT655390 FUP655390 GEL655390 GOH655390 GYD655390 HHZ655390 HRV655390 IBR655390 ILN655390 IVJ655390 JFF655390 JPB655390 JYX655390 KIT655390 KSP655390 LCL655390 LMH655390 LWD655390 MFZ655390 MPV655390 MZR655390 NJN655390 NTJ655390 ODF655390 ONB655390 OWX655390 PGT655390 PQP655390 QAL655390 QKH655390 QUD655390 RDZ655390 RNV655390 RXR655390 SHN655390 SRJ655390 TBF655390 TLB655390 TUX655390 UET655390 UOP655390 UYL655390 VIH655390 VSD655390 WBZ655390 WLV655390 WVR655390 J720926 JF720926 TB720926 ACX720926 AMT720926 AWP720926 BGL720926 BQH720926 CAD720926 CJZ720926 CTV720926 DDR720926 DNN720926 DXJ720926 EHF720926 ERB720926 FAX720926 FKT720926 FUP720926 GEL720926 GOH720926 GYD720926 HHZ720926 HRV720926 IBR720926 ILN720926 IVJ720926 JFF720926 JPB720926 JYX720926 KIT720926 KSP720926 LCL720926 LMH720926 LWD720926 MFZ720926 MPV720926 MZR720926 NJN720926 NTJ720926 ODF720926 ONB720926 OWX720926 PGT720926 PQP720926 QAL720926 QKH720926 QUD720926 RDZ720926 RNV720926 RXR720926 SHN720926 SRJ720926 TBF720926 TLB720926 TUX720926 UET720926 UOP720926 UYL720926 VIH720926 VSD720926 WBZ720926 WLV720926 WVR720926 J786462 JF786462 TB786462 ACX786462 AMT786462 AWP786462 BGL786462 BQH786462 CAD786462 CJZ786462 CTV786462 DDR786462 DNN786462 DXJ786462 EHF786462 ERB786462 FAX786462 FKT786462 FUP786462 GEL786462 GOH786462 GYD786462 HHZ786462 HRV786462 IBR786462 ILN786462 IVJ786462 JFF786462 JPB786462 JYX786462 KIT786462 KSP786462 LCL786462 LMH786462 LWD786462 MFZ786462 MPV786462 MZR786462 NJN786462 NTJ786462 ODF786462 ONB786462 OWX786462 PGT786462 PQP786462 QAL786462 QKH786462 QUD786462 RDZ786462 RNV786462 RXR786462 SHN786462 SRJ786462 TBF786462 TLB786462 TUX786462 UET786462 UOP786462 UYL786462 VIH786462 VSD786462 WBZ786462 WLV786462 WVR786462 J851998 JF851998 TB851998 ACX851998 AMT851998 AWP851998 BGL851998 BQH851998 CAD851998 CJZ851998 CTV851998 DDR851998 DNN851998 DXJ851998 EHF851998 ERB851998 FAX851998 FKT851998 FUP851998 GEL851998 GOH851998 GYD851998 HHZ851998 HRV851998 IBR851998 ILN851998 IVJ851998 JFF851998 JPB851998 JYX851998 KIT851998 KSP851998 LCL851998 LMH851998 LWD851998 MFZ851998 MPV851998 MZR851998 NJN851998 NTJ851998 ODF851998 ONB851998 OWX851998 PGT851998 PQP851998 QAL851998 QKH851998 QUD851998 RDZ851998 RNV851998 RXR851998 SHN851998 SRJ851998 TBF851998 TLB851998 TUX851998 UET851998 UOP851998 UYL851998 VIH851998 VSD851998 WBZ851998 WLV851998 WVR851998 J917534 JF917534 TB917534 ACX917534 AMT917534 AWP917534 BGL917534 BQH917534 CAD917534 CJZ917534 CTV917534 DDR917534 DNN917534 DXJ917534 EHF917534 ERB917534 FAX917534 FKT917534 FUP917534 GEL917534 GOH917534 GYD917534 HHZ917534 HRV917534 IBR917534 ILN917534 IVJ917534 JFF917534 JPB917534 JYX917534 KIT917534 KSP917534 LCL917534 LMH917534 LWD917534 MFZ917534 MPV917534 MZR917534 NJN917534 NTJ917534 ODF917534 ONB917534 OWX917534 PGT917534 PQP917534 QAL917534 QKH917534 QUD917534 RDZ917534 RNV917534 RXR917534 SHN917534 SRJ917534 TBF917534 TLB917534 TUX917534 UET917534 UOP917534 UYL917534 VIH917534 VSD917534 WBZ917534 WLV917534 WVR917534 J983070 JF983070 TB983070 ACX983070 AMT983070 AWP983070 BGL983070 BQH983070 CAD983070 CJZ983070 CTV983070 DDR983070 DNN983070 DXJ983070 EHF983070 ERB983070 FAX983070 FKT983070 FUP983070 GEL983070 GOH983070 GYD983070 HHZ983070 HRV983070 IBR983070 ILN983070 IVJ983070 JFF983070 JPB983070 JYX983070 KIT983070 KSP983070 LCL983070 LMH983070 LWD983070 MFZ983070 MPV983070 MZR983070 NJN983070 NTJ983070 ODF983070 ONB983070 OWX983070 PGT983070 PQP983070 QAL983070 QKH983070 QUD983070 RDZ983070 RNV983070 RXR983070 SHN983070 SRJ983070 TBF983070 TLB983070 TUX983070 UET983070 UOP983070 UYL983070 VIH983070 VSD983070 WBZ983070 WLV983070 WVR983070 J17:J26 JF17:JF26 TB17:TB26 ACX17:ACX26 AMT17:AMT26 AWP17:AWP26 BGL17:BGL26 BQH17:BQH26 CAD17:CAD26 CJZ17:CJZ26 CTV17:CTV26 DDR17:DDR26 DNN17:DNN26 DXJ17:DXJ26 EHF17:EHF26 ERB17:ERB26 FAX17:FAX26 FKT17:FKT26 FUP17:FUP26 GEL17:GEL26 GOH17:GOH26 GYD17:GYD26 HHZ17:HHZ26 HRV17:HRV26 IBR17:IBR26 ILN17:ILN26 IVJ17:IVJ26 JFF17:JFF26 JPB17:JPB26 JYX17:JYX26 KIT17:KIT26 KSP17:KSP26 LCL17:LCL26 LMH17:LMH26 LWD17:LWD26 MFZ17:MFZ26 MPV17:MPV26 MZR17:MZR26 NJN17:NJN26 NTJ17:NTJ26 ODF17:ODF26 ONB17:ONB26 OWX17:OWX26 PGT17:PGT26 PQP17:PQP26 QAL17:QAL26 QKH17:QKH26 QUD17:QUD26 RDZ17:RDZ26 RNV17:RNV26 RXR17:RXR26 SHN17:SHN26 SRJ17:SRJ26 TBF17:TBF26 TLB17:TLB26 TUX17:TUX26 UET17:UET26 UOP17:UOP26 UYL17:UYL26 VIH17:VIH26 VSD17:VSD26 WBZ17:WBZ26 WLV17:WLV26 WVR17:WVR26 J65553:J65562 JF65553:JF65562 TB65553:TB65562 ACX65553:ACX65562 AMT65553:AMT65562 AWP65553:AWP65562 BGL65553:BGL65562 BQH65553:BQH65562 CAD65553:CAD65562 CJZ65553:CJZ65562 CTV65553:CTV65562 DDR65553:DDR65562 DNN65553:DNN65562 DXJ65553:DXJ65562 EHF65553:EHF65562 ERB65553:ERB65562 FAX65553:FAX65562 FKT65553:FKT65562 FUP65553:FUP65562 GEL65553:GEL65562 GOH65553:GOH65562 GYD65553:GYD65562 HHZ65553:HHZ65562 HRV65553:HRV65562 IBR65553:IBR65562 ILN65553:ILN65562 IVJ65553:IVJ65562 JFF65553:JFF65562 JPB65553:JPB65562 JYX65553:JYX65562 KIT65553:KIT65562 KSP65553:KSP65562 LCL65553:LCL65562 LMH65553:LMH65562 LWD65553:LWD65562 MFZ65553:MFZ65562 MPV65553:MPV65562 MZR65553:MZR65562 NJN65553:NJN65562 NTJ65553:NTJ65562 ODF65553:ODF65562 ONB65553:ONB65562 OWX65553:OWX65562 PGT65553:PGT65562 PQP65553:PQP65562 QAL65553:QAL65562 QKH65553:QKH65562 QUD65553:QUD65562 RDZ65553:RDZ65562 RNV65553:RNV65562 RXR65553:RXR65562 SHN65553:SHN65562 SRJ65553:SRJ65562 TBF65553:TBF65562 TLB65553:TLB65562 TUX65553:TUX65562 UET65553:UET65562 UOP65553:UOP65562 UYL65553:UYL65562 VIH65553:VIH65562 VSD65553:VSD65562 WBZ65553:WBZ65562 WLV65553:WLV65562 WVR65553:WVR65562 J131089:J131098 JF131089:JF131098 TB131089:TB131098 ACX131089:ACX131098 AMT131089:AMT131098 AWP131089:AWP131098 BGL131089:BGL131098 BQH131089:BQH131098 CAD131089:CAD131098 CJZ131089:CJZ131098 CTV131089:CTV131098 DDR131089:DDR131098 DNN131089:DNN131098 DXJ131089:DXJ131098 EHF131089:EHF131098 ERB131089:ERB131098 FAX131089:FAX131098 FKT131089:FKT131098 FUP131089:FUP131098 GEL131089:GEL131098 GOH131089:GOH131098 GYD131089:GYD131098 HHZ131089:HHZ131098 HRV131089:HRV131098 IBR131089:IBR131098 ILN131089:ILN131098 IVJ131089:IVJ131098 JFF131089:JFF131098 JPB131089:JPB131098 JYX131089:JYX131098 KIT131089:KIT131098 KSP131089:KSP131098 LCL131089:LCL131098 LMH131089:LMH131098 LWD131089:LWD131098 MFZ131089:MFZ131098 MPV131089:MPV131098 MZR131089:MZR131098 NJN131089:NJN131098 NTJ131089:NTJ131098 ODF131089:ODF131098 ONB131089:ONB131098 OWX131089:OWX131098 PGT131089:PGT131098 PQP131089:PQP131098 QAL131089:QAL131098 QKH131089:QKH131098 QUD131089:QUD131098 RDZ131089:RDZ131098 RNV131089:RNV131098 RXR131089:RXR131098 SHN131089:SHN131098 SRJ131089:SRJ131098 TBF131089:TBF131098 TLB131089:TLB131098 TUX131089:TUX131098 UET131089:UET131098 UOP131089:UOP131098 UYL131089:UYL131098 VIH131089:VIH131098 VSD131089:VSD131098 WBZ131089:WBZ131098 WLV131089:WLV131098 WVR131089:WVR131098 J196625:J196634 JF196625:JF196634 TB196625:TB196634 ACX196625:ACX196634 AMT196625:AMT196634 AWP196625:AWP196634 BGL196625:BGL196634 BQH196625:BQH196634 CAD196625:CAD196634 CJZ196625:CJZ196634 CTV196625:CTV196634 DDR196625:DDR196634 DNN196625:DNN196634 DXJ196625:DXJ196634 EHF196625:EHF196634 ERB196625:ERB196634 FAX196625:FAX196634 FKT196625:FKT196634 FUP196625:FUP196634 GEL196625:GEL196634 GOH196625:GOH196634 GYD196625:GYD196634 HHZ196625:HHZ196634 HRV196625:HRV196634 IBR196625:IBR196634 ILN196625:ILN196634 IVJ196625:IVJ196634 JFF196625:JFF196634 JPB196625:JPB196634 JYX196625:JYX196634 KIT196625:KIT196634 KSP196625:KSP196634 LCL196625:LCL196634 LMH196625:LMH196634 LWD196625:LWD196634 MFZ196625:MFZ196634 MPV196625:MPV196634 MZR196625:MZR196634 NJN196625:NJN196634 NTJ196625:NTJ196634 ODF196625:ODF196634 ONB196625:ONB196634 OWX196625:OWX196634 PGT196625:PGT196634 PQP196625:PQP196634 QAL196625:QAL196634 QKH196625:QKH196634 QUD196625:QUD196634 RDZ196625:RDZ196634 RNV196625:RNV196634 RXR196625:RXR196634 SHN196625:SHN196634 SRJ196625:SRJ196634 TBF196625:TBF196634 TLB196625:TLB196634 TUX196625:TUX196634 UET196625:UET196634 UOP196625:UOP196634 UYL196625:UYL196634 VIH196625:VIH196634 VSD196625:VSD196634 WBZ196625:WBZ196634 WLV196625:WLV196634 WVR196625:WVR196634 J262161:J262170 JF262161:JF262170 TB262161:TB262170 ACX262161:ACX262170 AMT262161:AMT262170 AWP262161:AWP262170 BGL262161:BGL262170 BQH262161:BQH262170 CAD262161:CAD262170 CJZ262161:CJZ262170 CTV262161:CTV262170 DDR262161:DDR262170 DNN262161:DNN262170 DXJ262161:DXJ262170 EHF262161:EHF262170 ERB262161:ERB262170 FAX262161:FAX262170 FKT262161:FKT262170 FUP262161:FUP262170 GEL262161:GEL262170 GOH262161:GOH262170 GYD262161:GYD262170 HHZ262161:HHZ262170 HRV262161:HRV262170 IBR262161:IBR262170 ILN262161:ILN262170 IVJ262161:IVJ262170 JFF262161:JFF262170 JPB262161:JPB262170 JYX262161:JYX262170 KIT262161:KIT262170 KSP262161:KSP262170 LCL262161:LCL262170 LMH262161:LMH262170 LWD262161:LWD262170 MFZ262161:MFZ262170 MPV262161:MPV262170 MZR262161:MZR262170 NJN262161:NJN262170 NTJ262161:NTJ262170 ODF262161:ODF262170 ONB262161:ONB262170 OWX262161:OWX262170 PGT262161:PGT262170 PQP262161:PQP262170 QAL262161:QAL262170 QKH262161:QKH262170 QUD262161:QUD262170 RDZ262161:RDZ262170 RNV262161:RNV262170 RXR262161:RXR262170 SHN262161:SHN262170 SRJ262161:SRJ262170 TBF262161:TBF262170 TLB262161:TLB262170 TUX262161:TUX262170 UET262161:UET262170 UOP262161:UOP262170 UYL262161:UYL262170 VIH262161:VIH262170 VSD262161:VSD262170 WBZ262161:WBZ262170 WLV262161:WLV262170 WVR262161:WVR262170 J327697:J327706 JF327697:JF327706 TB327697:TB327706 ACX327697:ACX327706 AMT327697:AMT327706 AWP327697:AWP327706 BGL327697:BGL327706 BQH327697:BQH327706 CAD327697:CAD327706 CJZ327697:CJZ327706 CTV327697:CTV327706 DDR327697:DDR327706 DNN327697:DNN327706 DXJ327697:DXJ327706 EHF327697:EHF327706 ERB327697:ERB327706 FAX327697:FAX327706 FKT327697:FKT327706 FUP327697:FUP327706 GEL327697:GEL327706 GOH327697:GOH327706 GYD327697:GYD327706 HHZ327697:HHZ327706 HRV327697:HRV327706 IBR327697:IBR327706 ILN327697:ILN327706 IVJ327697:IVJ327706 JFF327697:JFF327706 JPB327697:JPB327706 JYX327697:JYX327706 KIT327697:KIT327706 KSP327697:KSP327706 LCL327697:LCL327706 LMH327697:LMH327706 LWD327697:LWD327706 MFZ327697:MFZ327706 MPV327697:MPV327706 MZR327697:MZR327706 NJN327697:NJN327706 NTJ327697:NTJ327706 ODF327697:ODF327706 ONB327697:ONB327706 OWX327697:OWX327706 PGT327697:PGT327706 PQP327697:PQP327706 QAL327697:QAL327706 QKH327697:QKH327706 QUD327697:QUD327706 RDZ327697:RDZ327706 RNV327697:RNV327706 RXR327697:RXR327706 SHN327697:SHN327706 SRJ327697:SRJ327706 TBF327697:TBF327706 TLB327697:TLB327706 TUX327697:TUX327706 UET327697:UET327706 UOP327697:UOP327706 UYL327697:UYL327706 VIH327697:VIH327706 VSD327697:VSD327706 WBZ327697:WBZ327706 WLV327697:WLV327706 WVR327697:WVR327706 J393233:J393242 JF393233:JF393242 TB393233:TB393242 ACX393233:ACX393242 AMT393233:AMT393242 AWP393233:AWP393242 BGL393233:BGL393242 BQH393233:BQH393242 CAD393233:CAD393242 CJZ393233:CJZ393242 CTV393233:CTV393242 DDR393233:DDR393242 DNN393233:DNN393242 DXJ393233:DXJ393242 EHF393233:EHF393242 ERB393233:ERB393242 FAX393233:FAX393242 FKT393233:FKT393242 FUP393233:FUP393242 GEL393233:GEL393242 GOH393233:GOH393242 GYD393233:GYD393242 HHZ393233:HHZ393242 HRV393233:HRV393242 IBR393233:IBR393242 ILN393233:ILN393242 IVJ393233:IVJ393242 JFF393233:JFF393242 JPB393233:JPB393242 JYX393233:JYX393242 KIT393233:KIT393242 KSP393233:KSP393242 LCL393233:LCL393242 LMH393233:LMH393242 LWD393233:LWD393242 MFZ393233:MFZ393242 MPV393233:MPV393242 MZR393233:MZR393242 NJN393233:NJN393242 NTJ393233:NTJ393242 ODF393233:ODF393242 ONB393233:ONB393242 OWX393233:OWX393242 PGT393233:PGT393242 PQP393233:PQP393242 QAL393233:QAL393242 QKH393233:QKH393242 QUD393233:QUD393242 RDZ393233:RDZ393242 RNV393233:RNV393242 RXR393233:RXR393242 SHN393233:SHN393242 SRJ393233:SRJ393242 TBF393233:TBF393242 TLB393233:TLB393242 TUX393233:TUX393242 UET393233:UET393242 UOP393233:UOP393242 UYL393233:UYL393242 VIH393233:VIH393242 VSD393233:VSD393242 WBZ393233:WBZ393242 WLV393233:WLV393242 WVR393233:WVR393242 J458769:J458778 JF458769:JF458778 TB458769:TB458778 ACX458769:ACX458778 AMT458769:AMT458778 AWP458769:AWP458778 BGL458769:BGL458778 BQH458769:BQH458778 CAD458769:CAD458778 CJZ458769:CJZ458778 CTV458769:CTV458778 DDR458769:DDR458778 DNN458769:DNN458778 DXJ458769:DXJ458778 EHF458769:EHF458778 ERB458769:ERB458778 FAX458769:FAX458778 FKT458769:FKT458778 FUP458769:FUP458778 GEL458769:GEL458778 GOH458769:GOH458778 GYD458769:GYD458778 HHZ458769:HHZ458778 HRV458769:HRV458778 IBR458769:IBR458778 ILN458769:ILN458778 IVJ458769:IVJ458778 JFF458769:JFF458778 JPB458769:JPB458778 JYX458769:JYX458778 KIT458769:KIT458778 KSP458769:KSP458778 LCL458769:LCL458778 LMH458769:LMH458778 LWD458769:LWD458778 MFZ458769:MFZ458778 MPV458769:MPV458778 MZR458769:MZR458778 NJN458769:NJN458778 NTJ458769:NTJ458778 ODF458769:ODF458778 ONB458769:ONB458778 OWX458769:OWX458778 PGT458769:PGT458778 PQP458769:PQP458778 QAL458769:QAL458778 QKH458769:QKH458778 QUD458769:QUD458778 RDZ458769:RDZ458778 RNV458769:RNV458778 RXR458769:RXR458778 SHN458769:SHN458778 SRJ458769:SRJ458778 TBF458769:TBF458778 TLB458769:TLB458778 TUX458769:TUX458778 UET458769:UET458778 UOP458769:UOP458778 UYL458769:UYL458778 VIH458769:VIH458778 VSD458769:VSD458778 WBZ458769:WBZ458778 WLV458769:WLV458778 WVR458769:WVR458778 J524305:J524314 JF524305:JF524314 TB524305:TB524314 ACX524305:ACX524314 AMT524305:AMT524314 AWP524305:AWP524314 BGL524305:BGL524314 BQH524305:BQH524314 CAD524305:CAD524314 CJZ524305:CJZ524314 CTV524305:CTV524314 DDR524305:DDR524314 DNN524305:DNN524314 DXJ524305:DXJ524314 EHF524305:EHF524314 ERB524305:ERB524314 FAX524305:FAX524314 FKT524305:FKT524314 FUP524305:FUP524314 GEL524305:GEL524314 GOH524305:GOH524314 GYD524305:GYD524314 HHZ524305:HHZ524314 HRV524305:HRV524314 IBR524305:IBR524314 ILN524305:ILN524314 IVJ524305:IVJ524314 JFF524305:JFF524314 JPB524305:JPB524314 JYX524305:JYX524314 KIT524305:KIT524314 KSP524305:KSP524314 LCL524305:LCL524314 LMH524305:LMH524314 LWD524305:LWD524314 MFZ524305:MFZ524314 MPV524305:MPV524314 MZR524305:MZR524314 NJN524305:NJN524314 NTJ524305:NTJ524314 ODF524305:ODF524314 ONB524305:ONB524314 OWX524305:OWX524314 PGT524305:PGT524314 PQP524305:PQP524314 QAL524305:QAL524314 QKH524305:QKH524314 QUD524305:QUD524314 RDZ524305:RDZ524314 RNV524305:RNV524314 RXR524305:RXR524314 SHN524305:SHN524314 SRJ524305:SRJ524314 TBF524305:TBF524314 TLB524305:TLB524314 TUX524305:TUX524314 UET524305:UET524314 UOP524305:UOP524314 UYL524305:UYL524314 VIH524305:VIH524314 VSD524305:VSD524314 WBZ524305:WBZ524314 WLV524305:WLV524314 WVR524305:WVR524314 J589841:J589850 JF589841:JF589850 TB589841:TB589850 ACX589841:ACX589850 AMT589841:AMT589850 AWP589841:AWP589850 BGL589841:BGL589850 BQH589841:BQH589850 CAD589841:CAD589850 CJZ589841:CJZ589850 CTV589841:CTV589850 DDR589841:DDR589850 DNN589841:DNN589850 DXJ589841:DXJ589850 EHF589841:EHF589850 ERB589841:ERB589850 FAX589841:FAX589850 FKT589841:FKT589850 FUP589841:FUP589850 GEL589841:GEL589850 GOH589841:GOH589850 GYD589841:GYD589850 HHZ589841:HHZ589850 HRV589841:HRV589850 IBR589841:IBR589850 ILN589841:ILN589850 IVJ589841:IVJ589850 JFF589841:JFF589850 JPB589841:JPB589850 JYX589841:JYX589850 KIT589841:KIT589850 KSP589841:KSP589850 LCL589841:LCL589850 LMH589841:LMH589850 LWD589841:LWD589850 MFZ589841:MFZ589850 MPV589841:MPV589850 MZR589841:MZR589850 NJN589841:NJN589850 NTJ589841:NTJ589850 ODF589841:ODF589850 ONB589841:ONB589850 OWX589841:OWX589850 PGT589841:PGT589850 PQP589841:PQP589850 QAL589841:QAL589850 QKH589841:QKH589850 QUD589841:QUD589850 RDZ589841:RDZ589850 RNV589841:RNV589850 RXR589841:RXR589850 SHN589841:SHN589850 SRJ589841:SRJ589850 TBF589841:TBF589850 TLB589841:TLB589850 TUX589841:TUX589850 UET589841:UET589850 UOP589841:UOP589850 UYL589841:UYL589850 VIH589841:VIH589850 VSD589841:VSD589850 WBZ589841:WBZ589850 WLV589841:WLV589850 WVR589841:WVR589850 J655377:J655386 JF655377:JF655386 TB655377:TB655386 ACX655377:ACX655386 AMT655377:AMT655386 AWP655377:AWP655386 BGL655377:BGL655386 BQH655377:BQH655386 CAD655377:CAD655386 CJZ655377:CJZ655386 CTV655377:CTV655386 DDR655377:DDR655386 DNN655377:DNN655386 DXJ655377:DXJ655386 EHF655377:EHF655386 ERB655377:ERB655386 FAX655377:FAX655386 FKT655377:FKT655386 FUP655377:FUP655386 GEL655377:GEL655386 GOH655377:GOH655386 GYD655377:GYD655386 HHZ655377:HHZ655386 HRV655377:HRV655386 IBR655377:IBR655386 ILN655377:ILN655386 IVJ655377:IVJ655386 JFF655377:JFF655386 JPB655377:JPB655386 JYX655377:JYX655386 KIT655377:KIT655386 KSP655377:KSP655386 LCL655377:LCL655386 LMH655377:LMH655386 LWD655377:LWD655386 MFZ655377:MFZ655386 MPV655377:MPV655386 MZR655377:MZR655386 NJN655377:NJN655386 NTJ655377:NTJ655386 ODF655377:ODF655386 ONB655377:ONB655386 OWX655377:OWX655386 PGT655377:PGT655386 PQP655377:PQP655386 QAL655377:QAL655386 QKH655377:QKH655386 QUD655377:QUD655386 RDZ655377:RDZ655386 RNV655377:RNV655386 RXR655377:RXR655386 SHN655377:SHN655386 SRJ655377:SRJ655386 TBF655377:TBF655386 TLB655377:TLB655386 TUX655377:TUX655386 UET655377:UET655386 UOP655377:UOP655386 UYL655377:UYL655386 VIH655377:VIH655386 VSD655377:VSD655386 WBZ655377:WBZ655386 WLV655377:WLV655386 WVR655377:WVR655386 J720913:J720922 JF720913:JF720922 TB720913:TB720922 ACX720913:ACX720922 AMT720913:AMT720922 AWP720913:AWP720922 BGL720913:BGL720922 BQH720913:BQH720922 CAD720913:CAD720922 CJZ720913:CJZ720922 CTV720913:CTV720922 DDR720913:DDR720922 DNN720913:DNN720922 DXJ720913:DXJ720922 EHF720913:EHF720922 ERB720913:ERB720922 FAX720913:FAX720922 FKT720913:FKT720922 FUP720913:FUP720922 GEL720913:GEL720922 GOH720913:GOH720922 GYD720913:GYD720922 HHZ720913:HHZ720922 HRV720913:HRV720922 IBR720913:IBR720922 ILN720913:ILN720922 IVJ720913:IVJ720922 JFF720913:JFF720922 JPB720913:JPB720922 JYX720913:JYX720922 KIT720913:KIT720922 KSP720913:KSP720922 LCL720913:LCL720922 LMH720913:LMH720922 LWD720913:LWD720922 MFZ720913:MFZ720922 MPV720913:MPV720922 MZR720913:MZR720922 NJN720913:NJN720922 NTJ720913:NTJ720922 ODF720913:ODF720922 ONB720913:ONB720922 OWX720913:OWX720922 PGT720913:PGT720922 PQP720913:PQP720922 QAL720913:QAL720922 QKH720913:QKH720922 QUD720913:QUD720922 RDZ720913:RDZ720922 RNV720913:RNV720922 RXR720913:RXR720922 SHN720913:SHN720922 SRJ720913:SRJ720922 TBF720913:TBF720922 TLB720913:TLB720922 TUX720913:TUX720922 UET720913:UET720922 UOP720913:UOP720922 UYL720913:UYL720922 VIH720913:VIH720922 VSD720913:VSD720922 WBZ720913:WBZ720922 WLV720913:WLV720922 WVR720913:WVR720922 J786449:J786458 JF786449:JF786458 TB786449:TB786458 ACX786449:ACX786458 AMT786449:AMT786458 AWP786449:AWP786458 BGL786449:BGL786458 BQH786449:BQH786458 CAD786449:CAD786458 CJZ786449:CJZ786458 CTV786449:CTV786458 DDR786449:DDR786458 DNN786449:DNN786458 DXJ786449:DXJ786458 EHF786449:EHF786458 ERB786449:ERB786458 FAX786449:FAX786458 FKT786449:FKT786458 FUP786449:FUP786458 GEL786449:GEL786458 GOH786449:GOH786458 GYD786449:GYD786458 HHZ786449:HHZ786458 HRV786449:HRV786458 IBR786449:IBR786458 ILN786449:ILN786458 IVJ786449:IVJ786458 JFF786449:JFF786458 JPB786449:JPB786458 JYX786449:JYX786458 KIT786449:KIT786458 KSP786449:KSP786458 LCL786449:LCL786458 LMH786449:LMH786458 LWD786449:LWD786458 MFZ786449:MFZ786458 MPV786449:MPV786458 MZR786449:MZR786458 NJN786449:NJN786458 NTJ786449:NTJ786458 ODF786449:ODF786458 ONB786449:ONB786458 OWX786449:OWX786458 PGT786449:PGT786458 PQP786449:PQP786458 QAL786449:QAL786458 QKH786449:QKH786458 QUD786449:QUD786458 RDZ786449:RDZ786458 RNV786449:RNV786458 RXR786449:RXR786458 SHN786449:SHN786458 SRJ786449:SRJ786458 TBF786449:TBF786458 TLB786449:TLB786458 TUX786449:TUX786458 UET786449:UET786458 UOP786449:UOP786458 UYL786449:UYL786458 VIH786449:VIH786458 VSD786449:VSD786458 WBZ786449:WBZ786458 WLV786449:WLV786458 WVR786449:WVR786458 J851985:J851994 JF851985:JF851994 TB851985:TB851994 ACX851985:ACX851994 AMT851985:AMT851994 AWP851985:AWP851994 BGL851985:BGL851994 BQH851985:BQH851994 CAD851985:CAD851994 CJZ851985:CJZ851994 CTV851985:CTV851994 DDR851985:DDR851994 DNN851985:DNN851994 DXJ851985:DXJ851994 EHF851985:EHF851994 ERB851985:ERB851994 FAX851985:FAX851994 FKT851985:FKT851994 FUP851985:FUP851994 GEL851985:GEL851994 GOH851985:GOH851994 GYD851985:GYD851994 HHZ851985:HHZ851994 HRV851985:HRV851994 IBR851985:IBR851994 ILN851985:ILN851994 IVJ851985:IVJ851994 JFF851985:JFF851994 JPB851985:JPB851994 JYX851985:JYX851994 KIT851985:KIT851994 KSP851985:KSP851994 LCL851985:LCL851994 LMH851985:LMH851994 LWD851985:LWD851994 MFZ851985:MFZ851994 MPV851985:MPV851994 MZR851985:MZR851994 NJN851985:NJN851994 NTJ851985:NTJ851994 ODF851985:ODF851994 ONB851985:ONB851994 OWX851985:OWX851994 PGT851985:PGT851994 PQP851985:PQP851994 QAL851985:QAL851994 QKH851985:QKH851994 QUD851985:QUD851994 RDZ851985:RDZ851994 RNV851985:RNV851994 RXR851985:RXR851994 SHN851985:SHN851994 SRJ851985:SRJ851994 TBF851985:TBF851994 TLB851985:TLB851994 TUX851985:TUX851994 UET851985:UET851994 UOP851985:UOP851994 UYL851985:UYL851994 VIH851985:VIH851994 VSD851985:VSD851994 WBZ851985:WBZ851994 WLV851985:WLV851994 WVR851985:WVR851994 J917521:J917530 JF917521:JF917530 TB917521:TB917530 ACX917521:ACX917530 AMT917521:AMT917530 AWP917521:AWP917530 BGL917521:BGL917530 BQH917521:BQH917530 CAD917521:CAD917530 CJZ917521:CJZ917530 CTV917521:CTV917530 DDR917521:DDR917530 DNN917521:DNN917530 DXJ917521:DXJ917530 EHF917521:EHF917530 ERB917521:ERB917530 FAX917521:FAX917530 FKT917521:FKT917530 FUP917521:FUP917530 GEL917521:GEL917530 GOH917521:GOH917530 GYD917521:GYD917530 HHZ917521:HHZ917530 HRV917521:HRV917530 IBR917521:IBR917530 ILN917521:ILN917530 IVJ917521:IVJ917530 JFF917521:JFF917530 JPB917521:JPB917530 JYX917521:JYX917530 KIT917521:KIT917530 KSP917521:KSP917530 LCL917521:LCL917530 LMH917521:LMH917530 LWD917521:LWD917530 MFZ917521:MFZ917530 MPV917521:MPV917530 MZR917521:MZR917530 NJN917521:NJN917530 NTJ917521:NTJ917530 ODF917521:ODF917530 ONB917521:ONB917530 OWX917521:OWX917530 PGT917521:PGT917530 PQP917521:PQP917530 QAL917521:QAL917530 QKH917521:QKH917530 QUD917521:QUD917530 RDZ917521:RDZ917530 RNV917521:RNV917530 RXR917521:RXR917530 SHN917521:SHN917530 SRJ917521:SRJ917530 TBF917521:TBF917530 TLB917521:TLB917530 TUX917521:TUX917530 UET917521:UET917530 UOP917521:UOP917530 UYL917521:UYL917530 VIH917521:VIH917530 VSD917521:VSD917530 WBZ917521:WBZ917530 WLV917521:WLV917530 WVR917521:WVR917530 J983057:J983066 JF983057:JF983066 TB983057:TB983066 ACX983057:ACX983066 AMT983057:AMT983066 AWP983057:AWP983066 BGL983057:BGL983066 BQH983057:BQH983066 CAD983057:CAD983066 CJZ983057:CJZ983066 CTV983057:CTV983066 DDR983057:DDR983066 DNN983057:DNN983066 DXJ983057:DXJ983066 EHF983057:EHF983066 ERB983057:ERB983066 FAX983057:FAX983066 FKT983057:FKT983066 FUP983057:FUP983066 GEL983057:GEL983066 GOH983057:GOH983066 GYD983057:GYD983066 HHZ983057:HHZ983066 HRV983057:HRV983066 IBR983057:IBR983066 ILN983057:ILN983066 IVJ983057:IVJ983066 JFF983057:JFF983066 JPB983057:JPB983066 JYX983057:JYX983066 KIT983057:KIT983066 KSP983057:KSP983066 LCL983057:LCL983066 LMH983057:LMH983066 LWD983057:LWD983066 MFZ983057:MFZ983066 MPV983057:MPV983066 MZR983057:MZR983066 NJN983057:NJN983066 NTJ983057:NTJ983066 ODF983057:ODF983066 ONB983057:ONB983066 OWX983057:OWX983066 PGT983057:PGT983066 PQP983057:PQP983066 QAL983057:QAL983066 QKH983057:QKH983066 QUD983057:QUD983066 RDZ983057:RDZ983066 RNV983057:RNV983066 RXR983057:RXR983066 SHN983057:SHN983066 SRJ983057:SRJ983066 TBF983057:TBF983066 TLB983057:TLB983066 TUX983057:TUX983066 UET983057:UET983066 UOP983057:UOP983066 UYL983057:UYL983066 VIH983057:VIH983066 VSD983057:VSD983066 WBZ983057:WBZ983066 WLV983057:WLV983066 WVR983057:WVR983066 J15 JF15 TB15 ACX15 AMT15 AWP15 BGL15 BQH15 CAD15 CJZ15 CTV15 DDR15 DNN15 DXJ15 EHF15 ERB15 FAX15 FKT15 FUP15 GEL15 GOH15 GYD15 HHZ15 HRV15 IBR15 ILN15 IVJ15 JFF15 JPB15 JYX15 KIT15 KSP15 LCL15 LMH15 LWD15 MFZ15 MPV15 MZR15 NJN15 NTJ15 ODF15 ONB15 OWX15 PGT15 PQP15 QAL15 QKH15 QUD15 RDZ15 RNV15 RXR15 SHN15 SRJ15 TBF15 TLB15 TUX15 UET15 UOP15 UYL15 VIH15 VSD15 WBZ15 WLV15 WVR15 J65551 JF65551 TB65551 ACX65551 AMT65551 AWP65551 BGL65551 BQH65551 CAD65551 CJZ65551 CTV65551 DDR65551 DNN65551 DXJ65551 EHF65551 ERB65551 FAX65551 FKT65551 FUP65551 GEL65551 GOH65551 GYD65551 HHZ65551 HRV65551 IBR65551 ILN65551 IVJ65551 JFF65551 JPB65551 JYX65551 KIT65551 KSP65551 LCL65551 LMH65551 LWD65551 MFZ65551 MPV65551 MZR65551 NJN65551 NTJ65551 ODF65551 ONB65551 OWX65551 PGT65551 PQP65551 QAL65551 QKH65551 QUD65551 RDZ65551 RNV65551 RXR65551 SHN65551 SRJ65551 TBF65551 TLB65551 TUX65551 UET65551 UOP65551 UYL65551 VIH65551 VSD65551 WBZ65551 WLV65551 WVR65551 J131087 JF131087 TB131087 ACX131087 AMT131087 AWP131087 BGL131087 BQH131087 CAD131087 CJZ131087 CTV131087 DDR131087 DNN131087 DXJ131087 EHF131087 ERB131087 FAX131087 FKT131087 FUP131087 GEL131087 GOH131087 GYD131087 HHZ131087 HRV131087 IBR131087 ILN131087 IVJ131087 JFF131087 JPB131087 JYX131087 KIT131087 KSP131087 LCL131087 LMH131087 LWD131087 MFZ131087 MPV131087 MZR131087 NJN131087 NTJ131087 ODF131087 ONB131087 OWX131087 PGT131087 PQP131087 QAL131087 QKH131087 QUD131087 RDZ131087 RNV131087 RXR131087 SHN131087 SRJ131087 TBF131087 TLB131087 TUX131087 UET131087 UOP131087 UYL131087 VIH131087 VSD131087 WBZ131087 WLV131087 WVR131087 J196623 JF196623 TB196623 ACX196623 AMT196623 AWP196623 BGL196623 BQH196623 CAD196623 CJZ196623 CTV196623 DDR196623 DNN196623 DXJ196623 EHF196623 ERB196623 FAX196623 FKT196623 FUP196623 GEL196623 GOH196623 GYD196623 HHZ196623 HRV196623 IBR196623 ILN196623 IVJ196623 JFF196623 JPB196623 JYX196623 KIT196623 KSP196623 LCL196623 LMH196623 LWD196623 MFZ196623 MPV196623 MZR196623 NJN196623 NTJ196623 ODF196623 ONB196623 OWX196623 PGT196623 PQP196623 QAL196623 QKH196623 QUD196623 RDZ196623 RNV196623 RXR196623 SHN196623 SRJ196623 TBF196623 TLB196623 TUX196623 UET196623 UOP196623 UYL196623 VIH196623 VSD196623 WBZ196623 WLV196623 WVR196623 J262159 JF262159 TB262159 ACX262159 AMT262159 AWP262159 BGL262159 BQH262159 CAD262159 CJZ262159 CTV262159 DDR262159 DNN262159 DXJ262159 EHF262159 ERB262159 FAX262159 FKT262159 FUP262159 GEL262159 GOH262159 GYD262159 HHZ262159 HRV262159 IBR262159 ILN262159 IVJ262159 JFF262159 JPB262159 JYX262159 KIT262159 KSP262159 LCL262159 LMH262159 LWD262159 MFZ262159 MPV262159 MZR262159 NJN262159 NTJ262159 ODF262159 ONB262159 OWX262159 PGT262159 PQP262159 QAL262159 QKH262159 QUD262159 RDZ262159 RNV262159 RXR262159 SHN262159 SRJ262159 TBF262159 TLB262159 TUX262159 UET262159 UOP262159 UYL262159 VIH262159 VSD262159 WBZ262159 WLV262159 WVR262159 J327695 JF327695 TB327695 ACX327695 AMT327695 AWP327695 BGL327695 BQH327695 CAD327695 CJZ327695 CTV327695 DDR327695 DNN327695 DXJ327695 EHF327695 ERB327695 FAX327695 FKT327695 FUP327695 GEL327695 GOH327695 GYD327695 HHZ327695 HRV327695 IBR327695 ILN327695 IVJ327695 JFF327695 JPB327695 JYX327695 KIT327695 KSP327695 LCL327695 LMH327695 LWD327695 MFZ327695 MPV327695 MZR327695 NJN327695 NTJ327695 ODF327695 ONB327695 OWX327695 PGT327695 PQP327695 QAL327695 QKH327695 QUD327695 RDZ327695 RNV327695 RXR327695 SHN327695 SRJ327695 TBF327695 TLB327695 TUX327695 UET327695 UOP327695 UYL327695 VIH327695 VSD327695 WBZ327695 WLV327695 WVR327695 J393231 JF393231 TB393231 ACX393231 AMT393231 AWP393231 BGL393231 BQH393231 CAD393231 CJZ393231 CTV393231 DDR393231 DNN393231 DXJ393231 EHF393231 ERB393231 FAX393231 FKT393231 FUP393231 GEL393231 GOH393231 GYD393231 HHZ393231 HRV393231 IBR393231 ILN393231 IVJ393231 JFF393231 JPB393231 JYX393231 KIT393231 KSP393231 LCL393231 LMH393231 LWD393231 MFZ393231 MPV393231 MZR393231 NJN393231 NTJ393231 ODF393231 ONB393231 OWX393231 PGT393231 PQP393231 QAL393231 QKH393231 QUD393231 RDZ393231 RNV393231 RXR393231 SHN393231 SRJ393231 TBF393231 TLB393231 TUX393231 UET393231 UOP393231 UYL393231 VIH393231 VSD393231 WBZ393231 WLV393231 WVR393231 J458767 JF458767 TB458767 ACX458767 AMT458767 AWP458767 BGL458767 BQH458767 CAD458767 CJZ458767 CTV458767 DDR458767 DNN458767 DXJ458767 EHF458767 ERB458767 FAX458767 FKT458767 FUP458767 GEL458767 GOH458767 GYD458767 HHZ458767 HRV458767 IBR458767 ILN458767 IVJ458767 JFF458767 JPB458767 JYX458767 KIT458767 KSP458767 LCL458767 LMH458767 LWD458767 MFZ458767 MPV458767 MZR458767 NJN458767 NTJ458767 ODF458767 ONB458767 OWX458767 PGT458767 PQP458767 QAL458767 QKH458767 QUD458767 RDZ458767 RNV458767 RXR458767 SHN458767 SRJ458767 TBF458767 TLB458767 TUX458767 UET458767 UOP458767 UYL458767 VIH458767 VSD458767 WBZ458767 WLV458767 WVR458767 J524303 JF524303 TB524303 ACX524303 AMT524303 AWP524303 BGL524303 BQH524303 CAD524303 CJZ524303 CTV524303 DDR524303 DNN524303 DXJ524303 EHF524303 ERB524303 FAX524303 FKT524303 FUP524303 GEL524303 GOH524303 GYD524303 HHZ524303 HRV524303 IBR524303 ILN524303 IVJ524303 JFF524303 JPB524303 JYX524303 KIT524303 KSP524303 LCL524303 LMH524303 LWD524303 MFZ524303 MPV524303 MZR524303 NJN524303 NTJ524303 ODF524303 ONB524303 OWX524303 PGT524303 PQP524303 QAL524303 QKH524303 QUD524303 RDZ524303 RNV524303 RXR524303 SHN524303 SRJ524303 TBF524303 TLB524303 TUX524303 UET524303 UOP524303 UYL524303 VIH524303 VSD524303 WBZ524303 WLV524303 WVR524303 J589839 JF589839 TB589839 ACX589839 AMT589839 AWP589839 BGL589839 BQH589839 CAD589839 CJZ589839 CTV589839 DDR589839 DNN589839 DXJ589839 EHF589839 ERB589839 FAX589839 FKT589839 FUP589839 GEL589839 GOH589839 GYD589839 HHZ589839 HRV589839 IBR589839 ILN589839 IVJ589839 JFF589839 JPB589839 JYX589839 KIT589839 KSP589839 LCL589839 LMH589839 LWD589839 MFZ589839 MPV589839 MZR589839 NJN589839 NTJ589839 ODF589839 ONB589839 OWX589839 PGT589839 PQP589839 QAL589839 QKH589839 QUD589839 RDZ589839 RNV589839 RXR589839 SHN589839 SRJ589839 TBF589839 TLB589839 TUX589839 UET589839 UOP589839 UYL589839 VIH589839 VSD589839 WBZ589839 WLV589839 WVR589839 J655375 JF655375 TB655375 ACX655375 AMT655375 AWP655375 BGL655375 BQH655375 CAD655375 CJZ655375 CTV655375 DDR655375 DNN655375 DXJ655375 EHF655375 ERB655375 FAX655375 FKT655375 FUP655375 GEL655375 GOH655375 GYD655375 HHZ655375 HRV655375 IBR655375 ILN655375 IVJ655375 JFF655375 JPB655375 JYX655375 KIT655375 KSP655375 LCL655375 LMH655375 LWD655375 MFZ655375 MPV655375 MZR655375 NJN655375 NTJ655375 ODF655375 ONB655375 OWX655375 PGT655375 PQP655375 QAL655375 QKH655375 QUD655375 RDZ655375 RNV655375 RXR655375 SHN655375 SRJ655375 TBF655375 TLB655375 TUX655375 UET655375 UOP655375 UYL655375 VIH655375 VSD655375 WBZ655375 WLV655375 WVR655375 J720911 JF720911 TB720911 ACX720911 AMT720911 AWP720911 BGL720911 BQH720911 CAD720911 CJZ720911 CTV720911 DDR720911 DNN720911 DXJ720911 EHF720911 ERB720911 FAX720911 FKT720911 FUP720911 GEL720911 GOH720911 GYD720911 HHZ720911 HRV720911 IBR720911 ILN720911 IVJ720911 JFF720911 JPB720911 JYX720911 KIT720911 KSP720911 LCL720911 LMH720911 LWD720911 MFZ720911 MPV720911 MZR720911 NJN720911 NTJ720911 ODF720911 ONB720911 OWX720911 PGT720911 PQP720911 QAL720911 QKH720911 QUD720911 RDZ720911 RNV720911 RXR720911 SHN720911 SRJ720911 TBF720911 TLB720911 TUX720911 UET720911 UOP720911 UYL720911 VIH720911 VSD720911 WBZ720911 WLV720911 WVR720911 J786447 JF786447 TB786447 ACX786447 AMT786447 AWP786447 BGL786447 BQH786447 CAD786447 CJZ786447 CTV786447 DDR786447 DNN786447 DXJ786447 EHF786447 ERB786447 FAX786447 FKT786447 FUP786447 GEL786447 GOH786447 GYD786447 HHZ786447 HRV786447 IBR786447 ILN786447 IVJ786447 JFF786447 JPB786447 JYX786447 KIT786447 KSP786447 LCL786447 LMH786447 LWD786447 MFZ786447 MPV786447 MZR786447 NJN786447 NTJ786447 ODF786447 ONB786447 OWX786447 PGT786447 PQP786447 QAL786447 QKH786447 QUD786447 RDZ786447 RNV786447 RXR786447 SHN786447 SRJ786447 TBF786447 TLB786447 TUX786447 UET786447 UOP786447 UYL786447 VIH786447 VSD786447 WBZ786447 WLV786447 WVR786447 J851983 JF851983 TB851983 ACX851983 AMT851983 AWP851983 BGL851983 BQH851983 CAD851983 CJZ851983 CTV851983 DDR851983 DNN851983 DXJ851983 EHF851983 ERB851983 FAX851983 FKT851983 FUP851983 GEL851983 GOH851983 GYD851983 HHZ851983 HRV851983 IBR851983 ILN851983 IVJ851983 JFF851983 JPB851983 JYX851983 KIT851983 KSP851983 LCL851983 LMH851983 LWD851983 MFZ851983 MPV851983 MZR851983 NJN851983 NTJ851983 ODF851983 ONB851983 OWX851983 PGT851983 PQP851983 QAL851983 QKH851983 QUD851983 RDZ851983 RNV851983 RXR851983 SHN851983 SRJ851983 TBF851983 TLB851983 TUX851983 UET851983 UOP851983 UYL851983 VIH851983 VSD851983 WBZ851983 WLV851983 WVR851983 J917519 JF917519 TB917519 ACX917519 AMT917519 AWP917519 BGL917519 BQH917519 CAD917519 CJZ917519 CTV917519 DDR917519 DNN917519 DXJ917519 EHF917519 ERB917519 FAX917519 FKT917519 FUP917519 GEL917519 GOH917519 GYD917519 HHZ917519 HRV917519 IBR917519 ILN917519 IVJ917519 JFF917519 JPB917519 JYX917519 KIT917519 KSP917519 LCL917519 LMH917519 LWD917519 MFZ917519 MPV917519 MZR917519 NJN917519 NTJ917519 ODF917519 ONB917519 OWX917519 PGT917519 PQP917519 QAL917519 QKH917519 QUD917519 RDZ917519 RNV917519 RXR917519 SHN917519 SRJ917519 TBF917519 TLB917519 TUX917519 UET917519 UOP917519 UYL917519 VIH917519 VSD917519 WBZ917519 WLV917519 WVR917519 J983055 JF983055 TB983055 ACX983055 AMT983055 AWP983055 BGL983055 BQH983055 CAD983055 CJZ983055 CTV983055 DDR983055 DNN983055 DXJ983055 EHF983055 ERB983055 FAX983055 FKT983055 FUP983055 GEL983055 GOH983055 GYD983055 HHZ983055 HRV983055 IBR983055 ILN983055 IVJ983055 JFF983055 JPB983055 JYX983055 KIT983055 KSP983055 LCL983055 LMH983055 LWD983055 MFZ983055 MPV983055 MZR983055 NJN983055 NTJ983055 ODF983055 ONB983055 OWX983055 PGT983055 PQP983055 QAL983055 QKH983055 QUD983055 RDZ983055 RNV983055 RXR983055 SHN983055 SRJ983055 TBF983055 TLB983055 TUX983055 UET983055 UOP983055 UYL983055 VIH983055 VSD983055 WBZ983055 WLV983055 WVR983055 L23 JH23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L65559 JH65559 TD65559 ACZ65559 AMV65559 AWR65559 BGN65559 BQJ65559 CAF65559 CKB65559 CTX65559 DDT65559 DNP65559 DXL65559 EHH65559 ERD65559 FAZ65559 FKV65559 FUR65559 GEN65559 GOJ65559 GYF65559 HIB65559 HRX65559 IBT65559 ILP65559 IVL65559 JFH65559 JPD65559 JYZ65559 KIV65559 KSR65559 LCN65559 LMJ65559 LWF65559 MGB65559 MPX65559 MZT65559 NJP65559 NTL65559 ODH65559 OND65559 OWZ65559 PGV65559 PQR65559 QAN65559 QKJ65559 QUF65559 REB65559 RNX65559 RXT65559 SHP65559 SRL65559 TBH65559 TLD65559 TUZ65559 UEV65559 UOR65559 UYN65559 VIJ65559 VSF65559 WCB65559 WLX65559 WVT65559 L131095 JH131095 TD131095 ACZ131095 AMV131095 AWR131095 BGN131095 BQJ131095 CAF131095 CKB131095 CTX131095 DDT131095 DNP131095 DXL131095 EHH131095 ERD131095 FAZ131095 FKV131095 FUR131095 GEN131095 GOJ131095 GYF131095 HIB131095 HRX131095 IBT131095 ILP131095 IVL131095 JFH131095 JPD131095 JYZ131095 KIV131095 KSR131095 LCN131095 LMJ131095 LWF131095 MGB131095 MPX131095 MZT131095 NJP131095 NTL131095 ODH131095 OND131095 OWZ131095 PGV131095 PQR131095 QAN131095 QKJ131095 QUF131095 REB131095 RNX131095 RXT131095 SHP131095 SRL131095 TBH131095 TLD131095 TUZ131095 UEV131095 UOR131095 UYN131095 VIJ131095 VSF131095 WCB131095 WLX131095 WVT131095 L196631 JH196631 TD196631 ACZ196631 AMV196631 AWR196631 BGN196631 BQJ196631 CAF196631 CKB196631 CTX196631 DDT196631 DNP196631 DXL196631 EHH196631 ERD196631 FAZ196631 FKV196631 FUR196631 GEN196631 GOJ196631 GYF196631 HIB196631 HRX196631 IBT196631 ILP196631 IVL196631 JFH196631 JPD196631 JYZ196631 KIV196631 KSR196631 LCN196631 LMJ196631 LWF196631 MGB196631 MPX196631 MZT196631 NJP196631 NTL196631 ODH196631 OND196631 OWZ196631 PGV196631 PQR196631 QAN196631 QKJ196631 QUF196631 REB196631 RNX196631 RXT196631 SHP196631 SRL196631 TBH196631 TLD196631 TUZ196631 UEV196631 UOR196631 UYN196631 VIJ196631 VSF196631 WCB196631 WLX196631 WVT196631 L262167 JH262167 TD262167 ACZ262167 AMV262167 AWR262167 BGN262167 BQJ262167 CAF262167 CKB262167 CTX262167 DDT262167 DNP262167 DXL262167 EHH262167 ERD262167 FAZ262167 FKV262167 FUR262167 GEN262167 GOJ262167 GYF262167 HIB262167 HRX262167 IBT262167 ILP262167 IVL262167 JFH262167 JPD262167 JYZ262167 KIV262167 KSR262167 LCN262167 LMJ262167 LWF262167 MGB262167 MPX262167 MZT262167 NJP262167 NTL262167 ODH262167 OND262167 OWZ262167 PGV262167 PQR262167 QAN262167 QKJ262167 QUF262167 REB262167 RNX262167 RXT262167 SHP262167 SRL262167 TBH262167 TLD262167 TUZ262167 UEV262167 UOR262167 UYN262167 VIJ262167 VSF262167 WCB262167 WLX262167 WVT262167 L327703 JH327703 TD327703 ACZ327703 AMV327703 AWR327703 BGN327703 BQJ327703 CAF327703 CKB327703 CTX327703 DDT327703 DNP327703 DXL327703 EHH327703 ERD327703 FAZ327703 FKV327703 FUR327703 GEN327703 GOJ327703 GYF327703 HIB327703 HRX327703 IBT327703 ILP327703 IVL327703 JFH327703 JPD327703 JYZ327703 KIV327703 KSR327703 LCN327703 LMJ327703 LWF327703 MGB327703 MPX327703 MZT327703 NJP327703 NTL327703 ODH327703 OND327703 OWZ327703 PGV327703 PQR327703 QAN327703 QKJ327703 QUF327703 REB327703 RNX327703 RXT327703 SHP327703 SRL327703 TBH327703 TLD327703 TUZ327703 UEV327703 UOR327703 UYN327703 VIJ327703 VSF327703 WCB327703 WLX327703 WVT327703 L393239 JH393239 TD393239 ACZ393239 AMV393239 AWR393239 BGN393239 BQJ393239 CAF393239 CKB393239 CTX393239 DDT393239 DNP393239 DXL393239 EHH393239 ERD393239 FAZ393239 FKV393239 FUR393239 GEN393239 GOJ393239 GYF393239 HIB393239 HRX393239 IBT393239 ILP393239 IVL393239 JFH393239 JPD393239 JYZ393239 KIV393239 KSR393239 LCN393239 LMJ393239 LWF393239 MGB393239 MPX393239 MZT393239 NJP393239 NTL393239 ODH393239 OND393239 OWZ393239 PGV393239 PQR393239 QAN393239 QKJ393239 QUF393239 REB393239 RNX393239 RXT393239 SHP393239 SRL393239 TBH393239 TLD393239 TUZ393239 UEV393239 UOR393239 UYN393239 VIJ393239 VSF393239 WCB393239 WLX393239 WVT393239 L458775 JH458775 TD458775 ACZ458775 AMV458775 AWR458775 BGN458775 BQJ458775 CAF458775 CKB458775 CTX458775 DDT458775 DNP458775 DXL458775 EHH458775 ERD458775 FAZ458775 FKV458775 FUR458775 GEN458775 GOJ458775 GYF458775 HIB458775 HRX458775 IBT458775 ILP458775 IVL458775 JFH458775 JPD458775 JYZ458775 KIV458775 KSR458775 LCN458775 LMJ458775 LWF458775 MGB458775 MPX458775 MZT458775 NJP458775 NTL458775 ODH458775 OND458775 OWZ458775 PGV458775 PQR458775 QAN458775 QKJ458775 QUF458775 REB458775 RNX458775 RXT458775 SHP458775 SRL458775 TBH458775 TLD458775 TUZ458775 UEV458775 UOR458775 UYN458775 VIJ458775 VSF458775 WCB458775 WLX458775 WVT458775 L524311 JH524311 TD524311 ACZ524311 AMV524311 AWR524311 BGN524311 BQJ524311 CAF524311 CKB524311 CTX524311 DDT524311 DNP524311 DXL524311 EHH524311 ERD524311 FAZ524311 FKV524311 FUR524311 GEN524311 GOJ524311 GYF524311 HIB524311 HRX524311 IBT524311 ILP524311 IVL524311 JFH524311 JPD524311 JYZ524311 KIV524311 KSR524311 LCN524311 LMJ524311 LWF524311 MGB524311 MPX524311 MZT524311 NJP524311 NTL524311 ODH524311 OND524311 OWZ524311 PGV524311 PQR524311 QAN524311 QKJ524311 QUF524311 REB524311 RNX524311 RXT524311 SHP524311 SRL524311 TBH524311 TLD524311 TUZ524311 UEV524311 UOR524311 UYN524311 VIJ524311 VSF524311 WCB524311 WLX524311 WVT524311 L589847 JH589847 TD589847 ACZ589847 AMV589847 AWR589847 BGN589847 BQJ589847 CAF589847 CKB589847 CTX589847 DDT589847 DNP589847 DXL589847 EHH589847 ERD589847 FAZ589847 FKV589847 FUR589847 GEN589847 GOJ589847 GYF589847 HIB589847 HRX589847 IBT589847 ILP589847 IVL589847 JFH589847 JPD589847 JYZ589847 KIV589847 KSR589847 LCN589847 LMJ589847 LWF589847 MGB589847 MPX589847 MZT589847 NJP589847 NTL589847 ODH589847 OND589847 OWZ589847 PGV589847 PQR589847 QAN589847 QKJ589847 QUF589847 REB589847 RNX589847 RXT589847 SHP589847 SRL589847 TBH589847 TLD589847 TUZ589847 UEV589847 UOR589847 UYN589847 VIJ589847 VSF589847 WCB589847 WLX589847 WVT589847 L655383 JH655383 TD655383 ACZ655383 AMV655383 AWR655383 BGN655383 BQJ655383 CAF655383 CKB655383 CTX655383 DDT655383 DNP655383 DXL655383 EHH655383 ERD655383 FAZ655383 FKV655383 FUR655383 GEN655383 GOJ655383 GYF655383 HIB655383 HRX655383 IBT655383 ILP655383 IVL655383 JFH655383 JPD655383 JYZ655383 KIV655383 KSR655383 LCN655383 LMJ655383 LWF655383 MGB655383 MPX655383 MZT655383 NJP655383 NTL655383 ODH655383 OND655383 OWZ655383 PGV655383 PQR655383 QAN655383 QKJ655383 QUF655383 REB655383 RNX655383 RXT655383 SHP655383 SRL655383 TBH655383 TLD655383 TUZ655383 UEV655383 UOR655383 UYN655383 VIJ655383 VSF655383 WCB655383 WLX655383 WVT655383 L720919 JH720919 TD720919 ACZ720919 AMV720919 AWR720919 BGN720919 BQJ720919 CAF720919 CKB720919 CTX720919 DDT720919 DNP720919 DXL720919 EHH720919 ERD720919 FAZ720919 FKV720919 FUR720919 GEN720919 GOJ720919 GYF720919 HIB720919 HRX720919 IBT720919 ILP720919 IVL720919 JFH720919 JPD720919 JYZ720919 KIV720919 KSR720919 LCN720919 LMJ720919 LWF720919 MGB720919 MPX720919 MZT720919 NJP720919 NTL720919 ODH720919 OND720919 OWZ720919 PGV720919 PQR720919 QAN720919 QKJ720919 QUF720919 REB720919 RNX720919 RXT720919 SHP720919 SRL720919 TBH720919 TLD720919 TUZ720919 UEV720919 UOR720919 UYN720919 VIJ720919 VSF720919 WCB720919 WLX720919 WVT720919 L786455 JH786455 TD786455 ACZ786455 AMV786455 AWR786455 BGN786455 BQJ786455 CAF786455 CKB786455 CTX786455 DDT786455 DNP786455 DXL786455 EHH786455 ERD786455 FAZ786455 FKV786455 FUR786455 GEN786455 GOJ786455 GYF786455 HIB786455 HRX786455 IBT786455 ILP786455 IVL786455 JFH786455 JPD786455 JYZ786455 KIV786455 KSR786455 LCN786455 LMJ786455 LWF786455 MGB786455 MPX786455 MZT786455 NJP786455 NTL786455 ODH786455 OND786455 OWZ786455 PGV786455 PQR786455 QAN786455 QKJ786455 QUF786455 REB786455 RNX786455 RXT786455 SHP786455 SRL786455 TBH786455 TLD786455 TUZ786455 UEV786455 UOR786455 UYN786455 VIJ786455 VSF786455 WCB786455 WLX786455 WVT786455 L851991 JH851991 TD851991 ACZ851991 AMV851991 AWR851991 BGN851991 BQJ851991 CAF851991 CKB851991 CTX851991 DDT851991 DNP851991 DXL851991 EHH851991 ERD851991 FAZ851991 FKV851991 FUR851991 GEN851991 GOJ851991 GYF851991 HIB851991 HRX851991 IBT851991 ILP851991 IVL851991 JFH851991 JPD851991 JYZ851991 KIV851991 KSR851991 LCN851991 LMJ851991 LWF851991 MGB851991 MPX851991 MZT851991 NJP851991 NTL851991 ODH851991 OND851991 OWZ851991 PGV851991 PQR851991 QAN851991 QKJ851991 QUF851991 REB851991 RNX851991 RXT851991 SHP851991 SRL851991 TBH851991 TLD851991 TUZ851991 UEV851991 UOR851991 UYN851991 VIJ851991 VSF851991 WCB851991 WLX851991 WVT851991 L917527 JH917527 TD917527 ACZ917527 AMV917527 AWR917527 BGN917527 BQJ917527 CAF917527 CKB917527 CTX917527 DDT917527 DNP917527 DXL917527 EHH917527 ERD917527 FAZ917527 FKV917527 FUR917527 GEN917527 GOJ917527 GYF917527 HIB917527 HRX917527 IBT917527 ILP917527 IVL917527 JFH917527 JPD917527 JYZ917527 KIV917527 KSR917527 LCN917527 LMJ917527 LWF917527 MGB917527 MPX917527 MZT917527 NJP917527 NTL917527 ODH917527 OND917527 OWZ917527 PGV917527 PQR917527 QAN917527 QKJ917527 QUF917527 REB917527 RNX917527 RXT917527 SHP917527 SRL917527 TBH917527 TLD917527 TUZ917527 UEV917527 UOR917527 UYN917527 VIJ917527 VSF917527 WCB917527 WLX917527 WVT917527 L983063 JH983063 TD983063 ACZ983063 AMV983063 AWR983063 BGN983063 BQJ983063 CAF983063 CKB983063 CTX983063 DDT983063 DNP983063 DXL983063 EHH983063 ERD983063 FAZ983063 FKV983063 FUR983063 GEN983063 GOJ983063 GYF983063 HIB983063 HRX983063 IBT983063 ILP983063 IVL983063 JFH983063 JPD983063 JYZ983063 KIV983063 KSR983063 LCN983063 LMJ983063 LWF983063 MGB983063 MPX983063 MZT983063 NJP983063 NTL983063 ODH983063 OND983063 OWZ983063 PGV983063 PQR983063 QAN983063 QKJ983063 QUF983063 REB983063 RNX983063 RXT983063 SHP983063 SRL983063 TBH983063 TLD983063 TUZ983063 UEV983063 UOR983063 UYN983063 VIJ983063 VSF983063 WCB983063 WLX983063 WVT983063 P23 JL23 TH23 ADD23 AMZ23 AWV23 BGR23 BQN23 CAJ23 CKF23 CUB23 DDX23 DNT23 DXP23 EHL23 ERH23 FBD23 FKZ23 FUV23 GER23 GON23 GYJ23 HIF23 HSB23 IBX23 ILT23 IVP23 JFL23 JPH23 JZD23 KIZ23 KSV23 LCR23 LMN23 LWJ23 MGF23 MQB23 MZX23 NJT23 NTP23 ODL23 ONH23 OXD23 PGZ23 PQV23 QAR23 QKN23 QUJ23 REF23 ROB23 RXX23 SHT23 SRP23 TBL23 TLH23 TVD23 UEZ23 UOV23 UYR23 VIN23 VSJ23 WCF23 WMB23 WVX23 P65559 JL65559 TH65559 ADD65559 AMZ65559 AWV65559 BGR65559 BQN65559 CAJ65559 CKF65559 CUB65559 DDX65559 DNT65559 DXP65559 EHL65559 ERH65559 FBD65559 FKZ65559 FUV65559 GER65559 GON65559 GYJ65559 HIF65559 HSB65559 IBX65559 ILT65559 IVP65559 JFL65559 JPH65559 JZD65559 KIZ65559 KSV65559 LCR65559 LMN65559 LWJ65559 MGF65559 MQB65559 MZX65559 NJT65559 NTP65559 ODL65559 ONH65559 OXD65559 PGZ65559 PQV65559 QAR65559 QKN65559 QUJ65559 REF65559 ROB65559 RXX65559 SHT65559 SRP65559 TBL65559 TLH65559 TVD65559 UEZ65559 UOV65559 UYR65559 VIN65559 VSJ65559 WCF65559 WMB65559 WVX65559 P131095 JL131095 TH131095 ADD131095 AMZ131095 AWV131095 BGR131095 BQN131095 CAJ131095 CKF131095 CUB131095 DDX131095 DNT131095 DXP131095 EHL131095 ERH131095 FBD131095 FKZ131095 FUV131095 GER131095 GON131095 GYJ131095 HIF131095 HSB131095 IBX131095 ILT131095 IVP131095 JFL131095 JPH131095 JZD131095 KIZ131095 KSV131095 LCR131095 LMN131095 LWJ131095 MGF131095 MQB131095 MZX131095 NJT131095 NTP131095 ODL131095 ONH131095 OXD131095 PGZ131095 PQV131095 QAR131095 QKN131095 QUJ131095 REF131095 ROB131095 RXX131095 SHT131095 SRP131095 TBL131095 TLH131095 TVD131095 UEZ131095 UOV131095 UYR131095 VIN131095 VSJ131095 WCF131095 WMB131095 WVX131095 P196631 JL196631 TH196631 ADD196631 AMZ196631 AWV196631 BGR196631 BQN196631 CAJ196631 CKF196631 CUB196631 DDX196631 DNT196631 DXP196631 EHL196631 ERH196631 FBD196631 FKZ196631 FUV196631 GER196631 GON196631 GYJ196631 HIF196631 HSB196631 IBX196631 ILT196631 IVP196631 JFL196631 JPH196631 JZD196631 KIZ196631 KSV196631 LCR196631 LMN196631 LWJ196631 MGF196631 MQB196631 MZX196631 NJT196631 NTP196631 ODL196631 ONH196631 OXD196631 PGZ196631 PQV196631 QAR196631 QKN196631 QUJ196631 REF196631 ROB196631 RXX196631 SHT196631 SRP196631 TBL196631 TLH196631 TVD196631 UEZ196631 UOV196631 UYR196631 VIN196631 VSJ196631 WCF196631 WMB196631 WVX196631 P262167 JL262167 TH262167 ADD262167 AMZ262167 AWV262167 BGR262167 BQN262167 CAJ262167 CKF262167 CUB262167 DDX262167 DNT262167 DXP262167 EHL262167 ERH262167 FBD262167 FKZ262167 FUV262167 GER262167 GON262167 GYJ262167 HIF262167 HSB262167 IBX262167 ILT262167 IVP262167 JFL262167 JPH262167 JZD262167 KIZ262167 KSV262167 LCR262167 LMN262167 LWJ262167 MGF262167 MQB262167 MZX262167 NJT262167 NTP262167 ODL262167 ONH262167 OXD262167 PGZ262167 PQV262167 QAR262167 QKN262167 QUJ262167 REF262167 ROB262167 RXX262167 SHT262167 SRP262167 TBL262167 TLH262167 TVD262167 UEZ262167 UOV262167 UYR262167 VIN262167 VSJ262167 WCF262167 WMB262167 WVX262167 P327703 JL327703 TH327703 ADD327703 AMZ327703 AWV327703 BGR327703 BQN327703 CAJ327703 CKF327703 CUB327703 DDX327703 DNT327703 DXP327703 EHL327703 ERH327703 FBD327703 FKZ327703 FUV327703 GER327703 GON327703 GYJ327703 HIF327703 HSB327703 IBX327703 ILT327703 IVP327703 JFL327703 JPH327703 JZD327703 KIZ327703 KSV327703 LCR327703 LMN327703 LWJ327703 MGF327703 MQB327703 MZX327703 NJT327703 NTP327703 ODL327703 ONH327703 OXD327703 PGZ327703 PQV327703 QAR327703 QKN327703 QUJ327703 REF327703 ROB327703 RXX327703 SHT327703 SRP327703 TBL327703 TLH327703 TVD327703 UEZ327703 UOV327703 UYR327703 VIN327703 VSJ327703 WCF327703 WMB327703 WVX327703 P393239 JL393239 TH393239 ADD393239 AMZ393239 AWV393239 BGR393239 BQN393239 CAJ393239 CKF393239 CUB393239 DDX393239 DNT393239 DXP393239 EHL393239 ERH393239 FBD393239 FKZ393239 FUV393239 GER393239 GON393239 GYJ393239 HIF393239 HSB393239 IBX393239 ILT393239 IVP393239 JFL393239 JPH393239 JZD393239 KIZ393239 KSV393239 LCR393239 LMN393239 LWJ393239 MGF393239 MQB393239 MZX393239 NJT393239 NTP393239 ODL393239 ONH393239 OXD393239 PGZ393239 PQV393239 QAR393239 QKN393239 QUJ393239 REF393239 ROB393239 RXX393239 SHT393239 SRP393239 TBL393239 TLH393239 TVD393239 UEZ393239 UOV393239 UYR393239 VIN393239 VSJ393239 WCF393239 WMB393239 WVX393239 P458775 JL458775 TH458775 ADD458775 AMZ458775 AWV458775 BGR458775 BQN458775 CAJ458775 CKF458775 CUB458775 DDX458775 DNT458775 DXP458775 EHL458775 ERH458775 FBD458775 FKZ458775 FUV458775 GER458775 GON458775 GYJ458775 HIF458775 HSB458775 IBX458775 ILT458775 IVP458775 JFL458775 JPH458775 JZD458775 KIZ458775 KSV458775 LCR458775 LMN458775 LWJ458775 MGF458775 MQB458775 MZX458775 NJT458775 NTP458775 ODL458775 ONH458775 OXD458775 PGZ458775 PQV458775 QAR458775 QKN458775 QUJ458775 REF458775 ROB458775 RXX458775 SHT458775 SRP458775 TBL458775 TLH458775 TVD458775 UEZ458775 UOV458775 UYR458775 VIN458775 VSJ458775 WCF458775 WMB458775 WVX458775 P524311 JL524311 TH524311 ADD524311 AMZ524311 AWV524311 BGR524311 BQN524311 CAJ524311 CKF524311 CUB524311 DDX524311 DNT524311 DXP524311 EHL524311 ERH524311 FBD524311 FKZ524311 FUV524311 GER524311 GON524311 GYJ524311 HIF524311 HSB524311 IBX524311 ILT524311 IVP524311 JFL524311 JPH524311 JZD524311 KIZ524311 KSV524311 LCR524311 LMN524311 LWJ524311 MGF524311 MQB524311 MZX524311 NJT524311 NTP524311 ODL524311 ONH524311 OXD524311 PGZ524311 PQV524311 QAR524311 QKN524311 QUJ524311 REF524311 ROB524311 RXX524311 SHT524311 SRP524311 TBL524311 TLH524311 TVD524311 UEZ524311 UOV524311 UYR524311 VIN524311 VSJ524311 WCF524311 WMB524311 WVX524311 P589847 JL589847 TH589847 ADD589847 AMZ589847 AWV589847 BGR589847 BQN589847 CAJ589847 CKF589847 CUB589847 DDX589847 DNT589847 DXP589847 EHL589847 ERH589847 FBD589847 FKZ589847 FUV589847 GER589847 GON589847 GYJ589847 HIF589847 HSB589847 IBX589847 ILT589847 IVP589847 JFL589847 JPH589847 JZD589847 KIZ589847 KSV589847 LCR589847 LMN589847 LWJ589847 MGF589847 MQB589847 MZX589847 NJT589847 NTP589847 ODL589847 ONH589847 OXD589847 PGZ589847 PQV589847 QAR589847 QKN589847 QUJ589847 REF589847 ROB589847 RXX589847 SHT589847 SRP589847 TBL589847 TLH589847 TVD589847 UEZ589847 UOV589847 UYR589847 VIN589847 VSJ589847 WCF589847 WMB589847 WVX589847 P655383 JL655383 TH655383 ADD655383 AMZ655383 AWV655383 BGR655383 BQN655383 CAJ655383 CKF655383 CUB655383 DDX655383 DNT655383 DXP655383 EHL655383 ERH655383 FBD655383 FKZ655383 FUV655383 GER655383 GON655383 GYJ655383 HIF655383 HSB655383 IBX655383 ILT655383 IVP655383 JFL655383 JPH655383 JZD655383 KIZ655383 KSV655383 LCR655383 LMN655383 LWJ655383 MGF655383 MQB655383 MZX655383 NJT655383 NTP655383 ODL655383 ONH655383 OXD655383 PGZ655383 PQV655383 QAR655383 QKN655383 QUJ655383 REF655383 ROB655383 RXX655383 SHT655383 SRP655383 TBL655383 TLH655383 TVD655383 UEZ655383 UOV655383 UYR655383 VIN655383 VSJ655383 WCF655383 WMB655383 WVX655383 P720919 JL720919 TH720919 ADD720919 AMZ720919 AWV720919 BGR720919 BQN720919 CAJ720919 CKF720919 CUB720919 DDX720919 DNT720919 DXP720919 EHL720919 ERH720919 FBD720919 FKZ720919 FUV720919 GER720919 GON720919 GYJ720919 HIF720919 HSB720919 IBX720919 ILT720919 IVP720919 JFL720919 JPH720919 JZD720919 KIZ720919 KSV720919 LCR720919 LMN720919 LWJ720919 MGF720919 MQB720919 MZX720919 NJT720919 NTP720919 ODL720919 ONH720919 OXD720919 PGZ720919 PQV720919 QAR720919 QKN720919 QUJ720919 REF720919 ROB720919 RXX720919 SHT720919 SRP720919 TBL720919 TLH720919 TVD720919 UEZ720919 UOV720919 UYR720919 VIN720919 VSJ720919 WCF720919 WMB720919 WVX720919 P786455 JL786455 TH786455 ADD786455 AMZ786455 AWV786455 BGR786455 BQN786455 CAJ786455 CKF786455 CUB786455 DDX786455 DNT786455 DXP786455 EHL786455 ERH786455 FBD786455 FKZ786455 FUV786455 GER786455 GON786455 GYJ786455 HIF786455 HSB786455 IBX786455 ILT786455 IVP786455 JFL786455 JPH786455 JZD786455 KIZ786455 KSV786455 LCR786455 LMN786455 LWJ786455 MGF786455 MQB786455 MZX786455 NJT786455 NTP786455 ODL786455 ONH786455 OXD786455 PGZ786455 PQV786455 QAR786455 QKN786455 QUJ786455 REF786455 ROB786455 RXX786455 SHT786455 SRP786455 TBL786455 TLH786455 TVD786455 UEZ786455 UOV786455 UYR786455 VIN786455 VSJ786455 WCF786455 WMB786455 WVX786455 P851991 JL851991 TH851991 ADD851991 AMZ851991 AWV851991 BGR851991 BQN851991 CAJ851991 CKF851991 CUB851991 DDX851991 DNT851991 DXP851991 EHL851991 ERH851991 FBD851991 FKZ851991 FUV851991 GER851991 GON851991 GYJ851991 HIF851991 HSB851991 IBX851991 ILT851991 IVP851991 JFL851991 JPH851991 JZD851991 KIZ851991 KSV851991 LCR851991 LMN851991 LWJ851991 MGF851991 MQB851991 MZX851991 NJT851991 NTP851991 ODL851991 ONH851991 OXD851991 PGZ851991 PQV851991 QAR851991 QKN851991 QUJ851991 REF851991 ROB851991 RXX851991 SHT851991 SRP851991 TBL851991 TLH851991 TVD851991 UEZ851991 UOV851991 UYR851991 VIN851991 VSJ851991 WCF851991 WMB851991 WVX851991 P917527 JL917527 TH917527 ADD917527 AMZ917527 AWV917527 BGR917527 BQN917527 CAJ917527 CKF917527 CUB917527 DDX917527 DNT917527 DXP917527 EHL917527 ERH917527 FBD917527 FKZ917527 FUV917527 GER917527 GON917527 GYJ917527 HIF917527 HSB917527 IBX917527 ILT917527 IVP917527 JFL917527 JPH917527 JZD917527 KIZ917527 KSV917527 LCR917527 LMN917527 LWJ917527 MGF917527 MQB917527 MZX917527 NJT917527 NTP917527 ODL917527 ONH917527 OXD917527 PGZ917527 PQV917527 QAR917527 QKN917527 QUJ917527 REF917527 ROB917527 RXX917527 SHT917527 SRP917527 TBL917527 TLH917527 TVD917527 UEZ917527 UOV917527 UYR917527 VIN917527 VSJ917527 WCF917527 WMB917527 WVX917527 P983063 JL983063 TH983063 ADD983063 AMZ983063 AWV983063 BGR983063 BQN983063 CAJ983063 CKF983063 CUB983063 DDX983063 DNT983063 DXP983063 EHL983063 ERH983063 FBD983063 FKZ983063 FUV983063 GER983063 GON983063 GYJ983063 HIF983063 HSB983063 IBX983063 ILT983063 IVP983063 JFL983063 JPH983063 JZD983063 KIZ983063 KSV983063 LCR983063 LMN983063 LWJ983063 MGF983063 MQB983063 MZX983063 NJT983063 NTP983063 ODL983063 ONH983063 OXD983063 PGZ983063 PQV983063 QAR983063 QKN983063 QUJ983063 REF983063 ROB983063 RXX983063 SHT983063 SRP983063 TBL983063 TLH983063 TVD983063 UEZ983063 UOV983063 UYR983063 VIN983063 VSJ983063 WCF983063 WMB983063 WVX983063 L26 JH26 TD26 ACZ26 AMV26 AWR26 BGN26 BQJ26 CAF26 CKB26 CTX26 DDT26 DNP26 DXL26 EHH26 ERD26 FAZ26 FKV26 FUR26 GEN26 GOJ26 GYF26 HIB26 HRX26 IBT26 ILP26 IVL26 JFH26 JPD26 JYZ26 KIV26 KSR26 LCN26 LMJ26 LWF26 MGB26 MPX26 MZT26 NJP26 NTL26 ODH26 OND26 OWZ26 PGV26 PQR26 QAN26 QKJ26 QUF26 REB26 RNX26 RXT26 SHP26 SRL26 TBH26 TLD26 TUZ26 UEV26 UOR26 UYN26 VIJ26 VSF26 WCB26 WLX26 WVT26 L65562 JH65562 TD65562 ACZ65562 AMV65562 AWR65562 BGN65562 BQJ65562 CAF65562 CKB65562 CTX65562 DDT65562 DNP65562 DXL65562 EHH65562 ERD65562 FAZ65562 FKV65562 FUR65562 GEN65562 GOJ65562 GYF65562 HIB65562 HRX65562 IBT65562 ILP65562 IVL65562 JFH65562 JPD65562 JYZ65562 KIV65562 KSR65562 LCN65562 LMJ65562 LWF65562 MGB65562 MPX65562 MZT65562 NJP65562 NTL65562 ODH65562 OND65562 OWZ65562 PGV65562 PQR65562 QAN65562 QKJ65562 QUF65562 REB65562 RNX65562 RXT65562 SHP65562 SRL65562 TBH65562 TLD65562 TUZ65562 UEV65562 UOR65562 UYN65562 VIJ65562 VSF65562 WCB65562 WLX65562 WVT65562 L131098 JH131098 TD131098 ACZ131098 AMV131098 AWR131098 BGN131098 BQJ131098 CAF131098 CKB131098 CTX131098 DDT131098 DNP131098 DXL131098 EHH131098 ERD131098 FAZ131098 FKV131098 FUR131098 GEN131098 GOJ131098 GYF131098 HIB131098 HRX131098 IBT131098 ILP131098 IVL131098 JFH131098 JPD131098 JYZ131098 KIV131098 KSR131098 LCN131098 LMJ131098 LWF131098 MGB131098 MPX131098 MZT131098 NJP131098 NTL131098 ODH131098 OND131098 OWZ131098 PGV131098 PQR131098 QAN131098 QKJ131098 QUF131098 REB131098 RNX131098 RXT131098 SHP131098 SRL131098 TBH131098 TLD131098 TUZ131098 UEV131098 UOR131098 UYN131098 VIJ131098 VSF131098 WCB131098 WLX131098 WVT131098 L196634 JH196634 TD196634 ACZ196634 AMV196634 AWR196634 BGN196634 BQJ196634 CAF196634 CKB196634 CTX196634 DDT196634 DNP196634 DXL196634 EHH196634 ERD196634 FAZ196634 FKV196634 FUR196634 GEN196634 GOJ196634 GYF196634 HIB196634 HRX196634 IBT196634 ILP196634 IVL196634 JFH196634 JPD196634 JYZ196634 KIV196634 KSR196634 LCN196634 LMJ196634 LWF196634 MGB196634 MPX196634 MZT196634 NJP196634 NTL196634 ODH196634 OND196634 OWZ196634 PGV196634 PQR196634 QAN196634 QKJ196634 QUF196634 REB196634 RNX196634 RXT196634 SHP196634 SRL196634 TBH196634 TLD196634 TUZ196634 UEV196634 UOR196634 UYN196634 VIJ196634 VSF196634 WCB196634 WLX196634 WVT196634 L262170 JH262170 TD262170 ACZ262170 AMV262170 AWR262170 BGN262170 BQJ262170 CAF262170 CKB262170 CTX262170 DDT262170 DNP262170 DXL262170 EHH262170 ERD262170 FAZ262170 FKV262170 FUR262170 GEN262170 GOJ262170 GYF262170 HIB262170 HRX262170 IBT262170 ILP262170 IVL262170 JFH262170 JPD262170 JYZ262170 KIV262170 KSR262170 LCN262170 LMJ262170 LWF262170 MGB262170 MPX262170 MZT262170 NJP262170 NTL262170 ODH262170 OND262170 OWZ262170 PGV262170 PQR262170 QAN262170 QKJ262170 QUF262170 REB262170 RNX262170 RXT262170 SHP262170 SRL262170 TBH262170 TLD262170 TUZ262170 UEV262170 UOR262170 UYN262170 VIJ262170 VSF262170 WCB262170 WLX262170 WVT262170 L327706 JH327706 TD327706 ACZ327706 AMV327706 AWR327706 BGN327706 BQJ327706 CAF327706 CKB327706 CTX327706 DDT327706 DNP327706 DXL327706 EHH327706 ERD327706 FAZ327706 FKV327706 FUR327706 GEN327706 GOJ327706 GYF327706 HIB327706 HRX327706 IBT327706 ILP327706 IVL327706 JFH327706 JPD327706 JYZ327706 KIV327706 KSR327706 LCN327706 LMJ327706 LWF327706 MGB327706 MPX327706 MZT327706 NJP327706 NTL327706 ODH327706 OND327706 OWZ327706 PGV327706 PQR327706 QAN327706 QKJ327706 QUF327706 REB327706 RNX327706 RXT327706 SHP327706 SRL327706 TBH327706 TLD327706 TUZ327706 UEV327706 UOR327706 UYN327706 VIJ327706 VSF327706 WCB327706 WLX327706 WVT327706 L393242 JH393242 TD393242 ACZ393242 AMV393242 AWR393242 BGN393242 BQJ393242 CAF393242 CKB393242 CTX393242 DDT393242 DNP393242 DXL393242 EHH393242 ERD393242 FAZ393242 FKV393242 FUR393242 GEN393242 GOJ393242 GYF393242 HIB393242 HRX393242 IBT393242 ILP393242 IVL393242 JFH393242 JPD393242 JYZ393242 KIV393242 KSR393242 LCN393242 LMJ393242 LWF393242 MGB393242 MPX393242 MZT393242 NJP393242 NTL393242 ODH393242 OND393242 OWZ393242 PGV393242 PQR393242 QAN393242 QKJ393242 QUF393242 REB393242 RNX393242 RXT393242 SHP393242 SRL393242 TBH393242 TLD393242 TUZ393242 UEV393242 UOR393242 UYN393242 VIJ393242 VSF393242 WCB393242 WLX393242 WVT393242 L458778 JH458778 TD458778 ACZ458778 AMV458778 AWR458778 BGN458778 BQJ458778 CAF458778 CKB458778 CTX458778 DDT458778 DNP458778 DXL458778 EHH458778 ERD458778 FAZ458778 FKV458778 FUR458778 GEN458778 GOJ458778 GYF458778 HIB458778 HRX458778 IBT458778 ILP458778 IVL458778 JFH458778 JPD458778 JYZ458778 KIV458778 KSR458778 LCN458778 LMJ458778 LWF458778 MGB458778 MPX458778 MZT458778 NJP458778 NTL458778 ODH458778 OND458778 OWZ458778 PGV458778 PQR458778 QAN458778 QKJ458778 QUF458778 REB458778 RNX458778 RXT458778 SHP458778 SRL458778 TBH458778 TLD458778 TUZ458778 UEV458778 UOR458778 UYN458778 VIJ458778 VSF458778 WCB458778 WLX458778 WVT458778 L524314 JH524314 TD524314 ACZ524314 AMV524314 AWR524314 BGN524314 BQJ524314 CAF524314 CKB524314 CTX524314 DDT524314 DNP524314 DXL524314 EHH524314 ERD524314 FAZ524314 FKV524314 FUR524314 GEN524314 GOJ524314 GYF524314 HIB524314 HRX524314 IBT524314 ILP524314 IVL524314 JFH524314 JPD524314 JYZ524314 KIV524314 KSR524314 LCN524314 LMJ524314 LWF524314 MGB524314 MPX524314 MZT524314 NJP524314 NTL524314 ODH524314 OND524314 OWZ524314 PGV524314 PQR524314 QAN524314 QKJ524314 QUF524314 REB524314 RNX524314 RXT524314 SHP524314 SRL524314 TBH524314 TLD524314 TUZ524314 UEV524314 UOR524314 UYN524314 VIJ524314 VSF524314 WCB524314 WLX524314 WVT524314 L589850 JH589850 TD589850 ACZ589850 AMV589850 AWR589850 BGN589850 BQJ589850 CAF589850 CKB589850 CTX589850 DDT589850 DNP589850 DXL589850 EHH589850 ERD589850 FAZ589850 FKV589850 FUR589850 GEN589850 GOJ589850 GYF589850 HIB589850 HRX589850 IBT589850 ILP589850 IVL589850 JFH589850 JPD589850 JYZ589850 KIV589850 KSR589850 LCN589850 LMJ589850 LWF589850 MGB589850 MPX589850 MZT589850 NJP589850 NTL589850 ODH589850 OND589850 OWZ589850 PGV589850 PQR589850 QAN589850 QKJ589850 QUF589850 REB589850 RNX589850 RXT589850 SHP589850 SRL589850 TBH589850 TLD589850 TUZ589850 UEV589850 UOR589850 UYN589850 VIJ589850 VSF589850 WCB589850 WLX589850 WVT589850 L655386 JH655386 TD655386 ACZ655386 AMV655386 AWR655386 BGN655386 BQJ655386 CAF655386 CKB655386 CTX655386 DDT655386 DNP655386 DXL655386 EHH655386 ERD655386 FAZ655386 FKV655386 FUR655386 GEN655386 GOJ655386 GYF655386 HIB655386 HRX655386 IBT655386 ILP655386 IVL655386 JFH655386 JPD655386 JYZ655386 KIV655386 KSR655386 LCN655386 LMJ655386 LWF655386 MGB655386 MPX655386 MZT655386 NJP655386 NTL655386 ODH655386 OND655386 OWZ655386 PGV655386 PQR655386 QAN655386 QKJ655386 QUF655386 REB655386 RNX655386 RXT655386 SHP655386 SRL655386 TBH655386 TLD655386 TUZ655386 UEV655386 UOR655386 UYN655386 VIJ655386 VSF655386 WCB655386 WLX655386 WVT655386 L720922 JH720922 TD720922 ACZ720922 AMV720922 AWR720922 BGN720922 BQJ720922 CAF720922 CKB720922 CTX720922 DDT720922 DNP720922 DXL720922 EHH720922 ERD720922 FAZ720922 FKV720922 FUR720922 GEN720922 GOJ720922 GYF720922 HIB720922 HRX720922 IBT720922 ILP720922 IVL720922 JFH720922 JPD720922 JYZ720922 KIV720922 KSR720922 LCN720922 LMJ720922 LWF720922 MGB720922 MPX720922 MZT720922 NJP720922 NTL720922 ODH720922 OND720922 OWZ720922 PGV720922 PQR720922 QAN720922 QKJ720922 QUF720922 REB720922 RNX720922 RXT720922 SHP720922 SRL720922 TBH720922 TLD720922 TUZ720922 UEV720922 UOR720922 UYN720922 VIJ720922 VSF720922 WCB720922 WLX720922 WVT720922 L786458 JH786458 TD786458 ACZ786458 AMV786458 AWR786458 BGN786458 BQJ786458 CAF786458 CKB786458 CTX786458 DDT786458 DNP786458 DXL786458 EHH786458 ERD786458 FAZ786458 FKV786458 FUR786458 GEN786458 GOJ786458 GYF786458 HIB786458 HRX786458 IBT786458 ILP786458 IVL786458 JFH786458 JPD786458 JYZ786458 KIV786458 KSR786458 LCN786458 LMJ786458 LWF786458 MGB786458 MPX786458 MZT786458 NJP786458 NTL786458 ODH786458 OND786458 OWZ786458 PGV786458 PQR786458 QAN786458 QKJ786458 QUF786458 REB786458 RNX786458 RXT786458 SHP786458 SRL786458 TBH786458 TLD786458 TUZ786458 UEV786458 UOR786458 UYN786458 VIJ786458 VSF786458 WCB786458 WLX786458 WVT786458 L851994 JH851994 TD851994 ACZ851994 AMV851994 AWR851994 BGN851994 BQJ851994 CAF851994 CKB851994 CTX851994 DDT851994 DNP851994 DXL851994 EHH851994 ERD851994 FAZ851994 FKV851994 FUR851994 GEN851994 GOJ851994 GYF851994 HIB851994 HRX851994 IBT851994 ILP851994 IVL851994 JFH851994 JPD851994 JYZ851994 KIV851994 KSR851994 LCN851994 LMJ851994 LWF851994 MGB851994 MPX851994 MZT851994 NJP851994 NTL851994 ODH851994 OND851994 OWZ851994 PGV851994 PQR851994 QAN851994 QKJ851994 QUF851994 REB851994 RNX851994 RXT851994 SHP851994 SRL851994 TBH851994 TLD851994 TUZ851994 UEV851994 UOR851994 UYN851994 VIJ851994 VSF851994 WCB851994 WLX851994 WVT851994 L917530 JH917530 TD917530 ACZ917530 AMV917530 AWR917530 BGN917530 BQJ917530 CAF917530 CKB917530 CTX917530 DDT917530 DNP917530 DXL917530 EHH917530 ERD917530 FAZ917530 FKV917530 FUR917530 GEN917530 GOJ917530 GYF917530 HIB917530 HRX917530 IBT917530 ILP917530 IVL917530 JFH917530 JPD917530 JYZ917530 KIV917530 KSR917530 LCN917530 LMJ917530 LWF917530 MGB917530 MPX917530 MZT917530 NJP917530 NTL917530 ODH917530 OND917530 OWZ917530 PGV917530 PQR917530 QAN917530 QKJ917530 QUF917530 REB917530 RNX917530 RXT917530 SHP917530 SRL917530 TBH917530 TLD917530 TUZ917530 UEV917530 UOR917530 UYN917530 VIJ917530 VSF917530 WCB917530 WLX917530 WVT917530 L983066 JH983066 TD983066 ACZ983066 AMV983066 AWR983066 BGN983066 BQJ983066 CAF983066 CKB983066 CTX983066 DDT983066 DNP983066 DXL983066 EHH983066 ERD983066 FAZ983066 FKV983066 FUR983066 GEN983066 GOJ983066 GYF983066 HIB983066 HRX983066 IBT983066 ILP983066 IVL983066 JFH983066 JPD983066 JYZ983066 KIV983066 KSR983066 LCN983066 LMJ983066 LWF983066 MGB983066 MPX983066 MZT983066 NJP983066 NTL983066 ODH983066 OND983066 OWZ983066 PGV983066 PQR983066 QAN983066 QKJ983066 QUF983066 REB983066 RNX983066 RXT983066 SHP983066 SRL983066 TBH983066 TLD983066 TUZ983066 UEV983066 UOR983066 UYN983066 VIJ983066 VSF983066 WCB983066 WLX983066 WVT983066 J13 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J65549 JF65549 TB65549 ACX65549 AMT65549 AWP65549 BGL65549 BQH65549 CAD65549 CJZ65549 CTV65549 DDR65549 DNN65549 DXJ65549 EHF65549 ERB65549 FAX65549 FKT65549 FUP65549 GEL65549 GOH65549 GYD65549 HHZ65549 HRV65549 IBR65549 ILN65549 IVJ65549 JFF65549 JPB65549 JYX65549 KIT65549 KSP65549 LCL65549 LMH65549 LWD65549 MFZ65549 MPV65549 MZR65549 NJN65549 NTJ65549 ODF65549 ONB65549 OWX65549 PGT65549 PQP65549 QAL65549 QKH65549 QUD65549 RDZ65549 RNV65549 RXR65549 SHN65549 SRJ65549 TBF65549 TLB65549 TUX65549 UET65549 UOP65549 UYL65549 VIH65549 VSD65549 WBZ65549 WLV65549 WVR65549 J131085 JF131085 TB131085 ACX131085 AMT131085 AWP131085 BGL131085 BQH131085 CAD131085 CJZ131085 CTV131085 DDR131085 DNN131085 DXJ131085 EHF131085 ERB131085 FAX131085 FKT131085 FUP131085 GEL131085 GOH131085 GYD131085 HHZ131085 HRV131085 IBR131085 ILN131085 IVJ131085 JFF131085 JPB131085 JYX131085 KIT131085 KSP131085 LCL131085 LMH131085 LWD131085 MFZ131085 MPV131085 MZR131085 NJN131085 NTJ131085 ODF131085 ONB131085 OWX131085 PGT131085 PQP131085 QAL131085 QKH131085 QUD131085 RDZ131085 RNV131085 RXR131085 SHN131085 SRJ131085 TBF131085 TLB131085 TUX131085 UET131085 UOP131085 UYL131085 VIH131085 VSD131085 WBZ131085 WLV131085 WVR131085 J196621 JF196621 TB196621 ACX196621 AMT196621 AWP196621 BGL196621 BQH196621 CAD196621 CJZ196621 CTV196621 DDR196621 DNN196621 DXJ196621 EHF196621 ERB196621 FAX196621 FKT196621 FUP196621 GEL196621 GOH196621 GYD196621 HHZ196621 HRV196621 IBR196621 ILN196621 IVJ196621 JFF196621 JPB196621 JYX196621 KIT196621 KSP196621 LCL196621 LMH196621 LWD196621 MFZ196621 MPV196621 MZR196621 NJN196621 NTJ196621 ODF196621 ONB196621 OWX196621 PGT196621 PQP196621 QAL196621 QKH196621 QUD196621 RDZ196621 RNV196621 RXR196621 SHN196621 SRJ196621 TBF196621 TLB196621 TUX196621 UET196621 UOP196621 UYL196621 VIH196621 VSD196621 WBZ196621 WLV196621 WVR196621 J262157 JF262157 TB262157 ACX262157 AMT262157 AWP262157 BGL262157 BQH262157 CAD262157 CJZ262157 CTV262157 DDR262157 DNN262157 DXJ262157 EHF262157 ERB262157 FAX262157 FKT262157 FUP262157 GEL262157 GOH262157 GYD262157 HHZ262157 HRV262157 IBR262157 ILN262157 IVJ262157 JFF262157 JPB262157 JYX262157 KIT262157 KSP262157 LCL262157 LMH262157 LWD262157 MFZ262157 MPV262157 MZR262157 NJN262157 NTJ262157 ODF262157 ONB262157 OWX262157 PGT262157 PQP262157 QAL262157 QKH262157 QUD262157 RDZ262157 RNV262157 RXR262157 SHN262157 SRJ262157 TBF262157 TLB262157 TUX262157 UET262157 UOP262157 UYL262157 VIH262157 VSD262157 WBZ262157 WLV262157 WVR262157 J327693 JF327693 TB327693 ACX327693 AMT327693 AWP327693 BGL327693 BQH327693 CAD327693 CJZ327693 CTV327693 DDR327693 DNN327693 DXJ327693 EHF327693 ERB327693 FAX327693 FKT327693 FUP327693 GEL327693 GOH327693 GYD327693 HHZ327693 HRV327693 IBR327693 ILN327693 IVJ327693 JFF327693 JPB327693 JYX327693 KIT327693 KSP327693 LCL327693 LMH327693 LWD327693 MFZ327693 MPV327693 MZR327693 NJN327693 NTJ327693 ODF327693 ONB327693 OWX327693 PGT327693 PQP327693 QAL327693 QKH327693 QUD327693 RDZ327693 RNV327693 RXR327693 SHN327693 SRJ327693 TBF327693 TLB327693 TUX327693 UET327693 UOP327693 UYL327693 VIH327693 VSD327693 WBZ327693 WLV327693 WVR327693 J393229 JF393229 TB393229 ACX393229 AMT393229 AWP393229 BGL393229 BQH393229 CAD393229 CJZ393229 CTV393229 DDR393229 DNN393229 DXJ393229 EHF393229 ERB393229 FAX393229 FKT393229 FUP393229 GEL393229 GOH393229 GYD393229 HHZ393229 HRV393229 IBR393229 ILN393229 IVJ393229 JFF393229 JPB393229 JYX393229 KIT393229 KSP393229 LCL393229 LMH393229 LWD393229 MFZ393229 MPV393229 MZR393229 NJN393229 NTJ393229 ODF393229 ONB393229 OWX393229 PGT393229 PQP393229 QAL393229 QKH393229 QUD393229 RDZ393229 RNV393229 RXR393229 SHN393229 SRJ393229 TBF393229 TLB393229 TUX393229 UET393229 UOP393229 UYL393229 VIH393229 VSD393229 WBZ393229 WLV393229 WVR393229 J458765 JF458765 TB458765 ACX458765 AMT458765 AWP458765 BGL458765 BQH458765 CAD458765 CJZ458765 CTV458765 DDR458765 DNN458765 DXJ458765 EHF458765 ERB458765 FAX458765 FKT458765 FUP458765 GEL458765 GOH458765 GYD458765 HHZ458765 HRV458765 IBR458765 ILN458765 IVJ458765 JFF458765 JPB458765 JYX458765 KIT458765 KSP458765 LCL458765 LMH458765 LWD458765 MFZ458765 MPV458765 MZR458765 NJN458765 NTJ458765 ODF458765 ONB458765 OWX458765 PGT458765 PQP458765 QAL458765 QKH458765 QUD458765 RDZ458765 RNV458765 RXR458765 SHN458765 SRJ458765 TBF458765 TLB458765 TUX458765 UET458765 UOP458765 UYL458765 VIH458765 VSD458765 WBZ458765 WLV458765 WVR458765 J524301 JF524301 TB524301 ACX524301 AMT524301 AWP524301 BGL524301 BQH524301 CAD524301 CJZ524301 CTV524301 DDR524301 DNN524301 DXJ524301 EHF524301 ERB524301 FAX524301 FKT524301 FUP524301 GEL524301 GOH524301 GYD524301 HHZ524301 HRV524301 IBR524301 ILN524301 IVJ524301 JFF524301 JPB524301 JYX524301 KIT524301 KSP524301 LCL524301 LMH524301 LWD524301 MFZ524301 MPV524301 MZR524301 NJN524301 NTJ524301 ODF524301 ONB524301 OWX524301 PGT524301 PQP524301 QAL524301 QKH524301 QUD524301 RDZ524301 RNV524301 RXR524301 SHN524301 SRJ524301 TBF524301 TLB524301 TUX524301 UET524301 UOP524301 UYL524301 VIH524301 VSD524301 WBZ524301 WLV524301 WVR524301 J589837 JF589837 TB589837 ACX589837 AMT589837 AWP589837 BGL589837 BQH589837 CAD589837 CJZ589837 CTV589837 DDR589837 DNN589837 DXJ589837 EHF589837 ERB589837 FAX589837 FKT589837 FUP589837 GEL589837 GOH589837 GYD589837 HHZ589837 HRV589837 IBR589837 ILN589837 IVJ589837 JFF589837 JPB589837 JYX589837 KIT589837 KSP589837 LCL589837 LMH589837 LWD589837 MFZ589837 MPV589837 MZR589837 NJN589837 NTJ589837 ODF589837 ONB589837 OWX589837 PGT589837 PQP589837 QAL589837 QKH589837 QUD589837 RDZ589837 RNV589837 RXR589837 SHN589837 SRJ589837 TBF589837 TLB589837 TUX589837 UET589837 UOP589837 UYL589837 VIH589837 VSD589837 WBZ589837 WLV589837 WVR589837 J655373 JF655373 TB655373 ACX655373 AMT655373 AWP655373 BGL655373 BQH655373 CAD655373 CJZ655373 CTV655373 DDR655373 DNN655373 DXJ655373 EHF655373 ERB655373 FAX655373 FKT655373 FUP655373 GEL655373 GOH655373 GYD655373 HHZ655373 HRV655373 IBR655373 ILN655373 IVJ655373 JFF655373 JPB655373 JYX655373 KIT655373 KSP655373 LCL655373 LMH655373 LWD655373 MFZ655373 MPV655373 MZR655373 NJN655373 NTJ655373 ODF655373 ONB655373 OWX655373 PGT655373 PQP655373 QAL655373 QKH655373 QUD655373 RDZ655373 RNV655373 RXR655373 SHN655373 SRJ655373 TBF655373 TLB655373 TUX655373 UET655373 UOP655373 UYL655373 VIH655373 VSD655373 WBZ655373 WLV655373 WVR655373 J720909 JF720909 TB720909 ACX720909 AMT720909 AWP720909 BGL720909 BQH720909 CAD720909 CJZ720909 CTV720909 DDR720909 DNN720909 DXJ720909 EHF720909 ERB720909 FAX720909 FKT720909 FUP720909 GEL720909 GOH720909 GYD720909 HHZ720909 HRV720909 IBR720909 ILN720909 IVJ720909 JFF720909 JPB720909 JYX720909 KIT720909 KSP720909 LCL720909 LMH720909 LWD720909 MFZ720909 MPV720909 MZR720909 NJN720909 NTJ720909 ODF720909 ONB720909 OWX720909 PGT720909 PQP720909 QAL720909 QKH720909 QUD720909 RDZ720909 RNV720909 RXR720909 SHN720909 SRJ720909 TBF720909 TLB720909 TUX720909 UET720909 UOP720909 UYL720909 VIH720909 VSD720909 WBZ720909 WLV720909 WVR720909 J786445 JF786445 TB786445 ACX786445 AMT786445 AWP786445 BGL786445 BQH786445 CAD786445 CJZ786445 CTV786445 DDR786445 DNN786445 DXJ786445 EHF786445 ERB786445 FAX786445 FKT786445 FUP786445 GEL786445 GOH786445 GYD786445 HHZ786445 HRV786445 IBR786445 ILN786445 IVJ786445 JFF786445 JPB786445 JYX786445 KIT786445 KSP786445 LCL786445 LMH786445 LWD786445 MFZ786445 MPV786445 MZR786445 NJN786445 NTJ786445 ODF786445 ONB786445 OWX786445 PGT786445 PQP786445 QAL786445 QKH786445 QUD786445 RDZ786445 RNV786445 RXR786445 SHN786445 SRJ786445 TBF786445 TLB786445 TUX786445 UET786445 UOP786445 UYL786445 VIH786445 VSD786445 WBZ786445 WLV786445 WVR786445 J851981 JF851981 TB851981 ACX851981 AMT851981 AWP851981 BGL851981 BQH851981 CAD851981 CJZ851981 CTV851981 DDR851981 DNN851981 DXJ851981 EHF851981 ERB851981 FAX851981 FKT851981 FUP851981 GEL851981 GOH851981 GYD851981 HHZ851981 HRV851981 IBR851981 ILN851981 IVJ851981 JFF851981 JPB851981 JYX851981 KIT851981 KSP851981 LCL851981 LMH851981 LWD851981 MFZ851981 MPV851981 MZR851981 NJN851981 NTJ851981 ODF851981 ONB851981 OWX851981 PGT851981 PQP851981 QAL851981 QKH851981 QUD851981 RDZ851981 RNV851981 RXR851981 SHN851981 SRJ851981 TBF851981 TLB851981 TUX851981 UET851981 UOP851981 UYL851981 VIH851981 VSD851981 WBZ851981 WLV851981 WVR851981 J917517 JF917517 TB917517 ACX917517 AMT917517 AWP917517 BGL917517 BQH917517 CAD917517 CJZ917517 CTV917517 DDR917517 DNN917517 DXJ917517 EHF917517 ERB917517 FAX917517 FKT917517 FUP917517 GEL917517 GOH917517 GYD917517 HHZ917517 HRV917517 IBR917517 ILN917517 IVJ917517 JFF917517 JPB917517 JYX917517 KIT917517 KSP917517 LCL917517 LMH917517 LWD917517 MFZ917517 MPV917517 MZR917517 NJN917517 NTJ917517 ODF917517 ONB917517 OWX917517 PGT917517 PQP917517 QAL917517 QKH917517 QUD917517 RDZ917517 RNV917517 RXR917517 SHN917517 SRJ917517 TBF917517 TLB917517 TUX917517 UET917517 UOP917517 UYL917517 VIH917517 VSD917517 WBZ917517 WLV917517 WVR917517 J983053 JF983053 TB983053 ACX983053 AMT983053 AWP983053 BGL983053 BQH983053 CAD983053 CJZ983053 CTV983053 DDR983053 DNN983053 DXJ983053 EHF983053 ERB983053 FAX983053 FKT983053 FUP983053 GEL983053 GOH983053 GYD983053 HHZ983053 HRV983053 IBR983053 ILN983053 IVJ983053 JFF983053 JPB983053 JYX983053 KIT983053 KSP983053 LCL983053 LMH983053 LWD983053 MFZ983053 MPV983053 MZR983053 NJN983053 NTJ983053 ODF983053 ONB983053 OWX983053 PGT983053 PQP983053 QAL983053 QKH983053 QUD983053 RDZ983053 RNV983053 RXR983053 SHN983053 SRJ983053 TBF983053 TLB983053 TUX983053 UET983053 UOP983053 UYL983053 VIH983053 VSD983053 WBZ983053 WLV983053 WVR983053 J11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J65547 JF65547 TB65547 ACX65547 AMT65547 AWP65547 BGL65547 BQH65547 CAD65547 CJZ65547 CTV65547 DDR65547 DNN65547 DXJ65547 EHF65547 ERB65547 FAX65547 FKT65547 FUP65547 GEL65547 GOH65547 GYD65547 HHZ65547 HRV65547 IBR65547 ILN65547 IVJ65547 JFF65547 JPB65547 JYX65547 KIT65547 KSP65547 LCL65547 LMH65547 LWD65547 MFZ65547 MPV65547 MZR65547 NJN65547 NTJ65547 ODF65547 ONB65547 OWX65547 PGT65547 PQP65547 QAL65547 QKH65547 QUD65547 RDZ65547 RNV65547 RXR65547 SHN65547 SRJ65547 TBF65547 TLB65547 TUX65547 UET65547 UOP65547 UYL65547 VIH65547 VSD65547 WBZ65547 WLV65547 WVR65547 J131083 JF131083 TB131083 ACX131083 AMT131083 AWP131083 BGL131083 BQH131083 CAD131083 CJZ131083 CTV131083 DDR131083 DNN131083 DXJ131083 EHF131083 ERB131083 FAX131083 FKT131083 FUP131083 GEL131083 GOH131083 GYD131083 HHZ131083 HRV131083 IBR131083 ILN131083 IVJ131083 JFF131083 JPB131083 JYX131083 KIT131083 KSP131083 LCL131083 LMH131083 LWD131083 MFZ131083 MPV131083 MZR131083 NJN131083 NTJ131083 ODF131083 ONB131083 OWX131083 PGT131083 PQP131083 QAL131083 QKH131083 QUD131083 RDZ131083 RNV131083 RXR131083 SHN131083 SRJ131083 TBF131083 TLB131083 TUX131083 UET131083 UOP131083 UYL131083 VIH131083 VSD131083 WBZ131083 WLV131083 WVR131083 J196619 JF196619 TB196619 ACX196619 AMT196619 AWP196619 BGL196619 BQH196619 CAD196619 CJZ196619 CTV196619 DDR196619 DNN196619 DXJ196619 EHF196619 ERB196619 FAX196619 FKT196619 FUP196619 GEL196619 GOH196619 GYD196619 HHZ196619 HRV196619 IBR196619 ILN196619 IVJ196619 JFF196619 JPB196619 JYX196619 KIT196619 KSP196619 LCL196619 LMH196619 LWD196619 MFZ196619 MPV196619 MZR196619 NJN196619 NTJ196619 ODF196619 ONB196619 OWX196619 PGT196619 PQP196619 QAL196619 QKH196619 QUD196619 RDZ196619 RNV196619 RXR196619 SHN196619 SRJ196619 TBF196619 TLB196619 TUX196619 UET196619 UOP196619 UYL196619 VIH196619 VSD196619 WBZ196619 WLV196619 WVR196619 J262155 JF262155 TB262155 ACX262155 AMT262155 AWP262155 BGL262155 BQH262155 CAD262155 CJZ262155 CTV262155 DDR262155 DNN262155 DXJ262155 EHF262155 ERB262155 FAX262155 FKT262155 FUP262155 GEL262155 GOH262155 GYD262155 HHZ262155 HRV262155 IBR262155 ILN262155 IVJ262155 JFF262155 JPB262155 JYX262155 KIT262155 KSP262155 LCL262155 LMH262155 LWD262155 MFZ262155 MPV262155 MZR262155 NJN262155 NTJ262155 ODF262155 ONB262155 OWX262155 PGT262155 PQP262155 QAL262155 QKH262155 QUD262155 RDZ262155 RNV262155 RXR262155 SHN262155 SRJ262155 TBF262155 TLB262155 TUX262155 UET262155 UOP262155 UYL262155 VIH262155 VSD262155 WBZ262155 WLV262155 WVR262155 J327691 JF327691 TB327691 ACX327691 AMT327691 AWP327691 BGL327691 BQH327691 CAD327691 CJZ327691 CTV327691 DDR327691 DNN327691 DXJ327691 EHF327691 ERB327691 FAX327691 FKT327691 FUP327691 GEL327691 GOH327691 GYD327691 HHZ327691 HRV327691 IBR327691 ILN327691 IVJ327691 JFF327691 JPB327691 JYX327691 KIT327691 KSP327691 LCL327691 LMH327691 LWD327691 MFZ327691 MPV327691 MZR327691 NJN327691 NTJ327691 ODF327691 ONB327691 OWX327691 PGT327691 PQP327691 QAL327691 QKH327691 QUD327691 RDZ327691 RNV327691 RXR327691 SHN327691 SRJ327691 TBF327691 TLB327691 TUX327691 UET327691 UOP327691 UYL327691 VIH327691 VSD327691 WBZ327691 WLV327691 WVR327691 J393227 JF393227 TB393227 ACX393227 AMT393227 AWP393227 BGL393227 BQH393227 CAD393227 CJZ393227 CTV393227 DDR393227 DNN393227 DXJ393227 EHF393227 ERB393227 FAX393227 FKT393227 FUP393227 GEL393227 GOH393227 GYD393227 HHZ393227 HRV393227 IBR393227 ILN393227 IVJ393227 JFF393227 JPB393227 JYX393227 KIT393227 KSP393227 LCL393227 LMH393227 LWD393227 MFZ393227 MPV393227 MZR393227 NJN393227 NTJ393227 ODF393227 ONB393227 OWX393227 PGT393227 PQP393227 QAL393227 QKH393227 QUD393227 RDZ393227 RNV393227 RXR393227 SHN393227 SRJ393227 TBF393227 TLB393227 TUX393227 UET393227 UOP393227 UYL393227 VIH393227 VSD393227 WBZ393227 WLV393227 WVR393227 J458763 JF458763 TB458763 ACX458763 AMT458763 AWP458763 BGL458763 BQH458763 CAD458763 CJZ458763 CTV458763 DDR458763 DNN458763 DXJ458763 EHF458763 ERB458763 FAX458763 FKT458763 FUP458763 GEL458763 GOH458763 GYD458763 HHZ458763 HRV458763 IBR458763 ILN458763 IVJ458763 JFF458763 JPB458763 JYX458763 KIT458763 KSP458763 LCL458763 LMH458763 LWD458763 MFZ458763 MPV458763 MZR458763 NJN458763 NTJ458763 ODF458763 ONB458763 OWX458763 PGT458763 PQP458763 QAL458763 QKH458763 QUD458763 RDZ458763 RNV458763 RXR458763 SHN458763 SRJ458763 TBF458763 TLB458763 TUX458763 UET458763 UOP458763 UYL458763 VIH458763 VSD458763 WBZ458763 WLV458763 WVR458763 J524299 JF524299 TB524299 ACX524299 AMT524299 AWP524299 BGL524299 BQH524299 CAD524299 CJZ524299 CTV524299 DDR524299 DNN524299 DXJ524299 EHF524299 ERB524299 FAX524299 FKT524299 FUP524299 GEL524299 GOH524299 GYD524299 HHZ524299 HRV524299 IBR524299 ILN524299 IVJ524299 JFF524299 JPB524299 JYX524299 KIT524299 KSP524299 LCL524299 LMH524299 LWD524299 MFZ524299 MPV524299 MZR524299 NJN524299 NTJ524299 ODF524299 ONB524299 OWX524299 PGT524299 PQP524299 QAL524299 QKH524299 QUD524299 RDZ524299 RNV524299 RXR524299 SHN524299 SRJ524299 TBF524299 TLB524299 TUX524299 UET524299 UOP524299 UYL524299 VIH524299 VSD524299 WBZ524299 WLV524299 WVR524299 J589835 JF589835 TB589835 ACX589835 AMT589835 AWP589835 BGL589835 BQH589835 CAD589835 CJZ589835 CTV589835 DDR589835 DNN589835 DXJ589835 EHF589835 ERB589835 FAX589835 FKT589835 FUP589835 GEL589835 GOH589835 GYD589835 HHZ589835 HRV589835 IBR589835 ILN589835 IVJ589835 JFF589835 JPB589835 JYX589835 KIT589835 KSP589835 LCL589835 LMH589835 LWD589835 MFZ589835 MPV589835 MZR589835 NJN589835 NTJ589835 ODF589835 ONB589835 OWX589835 PGT589835 PQP589835 QAL589835 QKH589835 QUD589835 RDZ589835 RNV589835 RXR589835 SHN589835 SRJ589835 TBF589835 TLB589835 TUX589835 UET589835 UOP589835 UYL589835 VIH589835 VSD589835 WBZ589835 WLV589835 WVR589835 J655371 JF655371 TB655371 ACX655371 AMT655371 AWP655371 BGL655371 BQH655371 CAD655371 CJZ655371 CTV655371 DDR655371 DNN655371 DXJ655371 EHF655371 ERB655371 FAX655371 FKT655371 FUP655371 GEL655371 GOH655371 GYD655371 HHZ655371 HRV655371 IBR655371 ILN655371 IVJ655371 JFF655371 JPB655371 JYX655371 KIT655371 KSP655371 LCL655371 LMH655371 LWD655371 MFZ655371 MPV655371 MZR655371 NJN655371 NTJ655371 ODF655371 ONB655371 OWX655371 PGT655371 PQP655371 QAL655371 QKH655371 QUD655371 RDZ655371 RNV655371 RXR655371 SHN655371 SRJ655371 TBF655371 TLB655371 TUX655371 UET655371 UOP655371 UYL655371 VIH655371 VSD655371 WBZ655371 WLV655371 WVR655371 J720907 JF720907 TB720907 ACX720907 AMT720907 AWP720907 BGL720907 BQH720907 CAD720907 CJZ720907 CTV720907 DDR720907 DNN720907 DXJ720907 EHF720907 ERB720907 FAX720907 FKT720907 FUP720907 GEL720907 GOH720907 GYD720907 HHZ720907 HRV720907 IBR720907 ILN720907 IVJ720907 JFF720907 JPB720907 JYX720907 KIT720907 KSP720907 LCL720907 LMH720907 LWD720907 MFZ720907 MPV720907 MZR720907 NJN720907 NTJ720907 ODF720907 ONB720907 OWX720907 PGT720907 PQP720907 QAL720907 QKH720907 QUD720907 RDZ720907 RNV720907 RXR720907 SHN720907 SRJ720907 TBF720907 TLB720907 TUX720907 UET720907 UOP720907 UYL720907 VIH720907 VSD720907 WBZ720907 WLV720907 WVR720907 J786443 JF786443 TB786443 ACX786443 AMT786443 AWP786443 BGL786443 BQH786443 CAD786443 CJZ786443 CTV786443 DDR786443 DNN786443 DXJ786443 EHF786443 ERB786443 FAX786443 FKT786443 FUP786443 GEL786443 GOH786443 GYD786443 HHZ786443 HRV786443 IBR786443 ILN786443 IVJ786443 JFF786443 JPB786443 JYX786443 KIT786443 KSP786443 LCL786443 LMH786443 LWD786443 MFZ786443 MPV786443 MZR786443 NJN786443 NTJ786443 ODF786443 ONB786443 OWX786443 PGT786443 PQP786443 QAL786443 QKH786443 QUD786443 RDZ786443 RNV786443 RXR786443 SHN786443 SRJ786443 TBF786443 TLB786443 TUX786443 UET786443 UOP786443 UYL786443 VIH786443 VSD786443 WBZ786443 WLV786443 WVR786443 J851979 JF851979 TB851979 ACX851979 AMT851979 AWP851979 BGL851979 BQH851979 CAD851979 CJZ851979 CTV851979 DDR851979 DNN851979 DXJ851979 EHF851979 ERB851979 FAX851979 FKT851979 FUP851979 GEL851979 GOH851979 GYD851979 HHZ851979 HRV851979 IBR851979 ILN851979 IVJ851979 JFF851979 JPB851979 JYX851979 KIT851979 KSP851979 LCL851979 LMH851979 LWD851979 MFZ851979 MPV851979 MZR851979 NJN851979 NTJ851979 ODF851979 ONB851979 OWX851979 PGT851979 PQP851979 QAL851979 QKH851979 QUD851979 RDZ851979 RNV851979 RXR851979 SHN851979 SRJ851979 TBF851979 TLB851979 TUX851979 UET851979 UOP851979 UYL851979 VIH851979 VSD851979 WBZ851979 WLV851979 WVR851979 J917515 JF917515 TB917515 ACX917515 AMT917515 AWP917515 BGL917515 BQH917515 CAD917515 CJZ917515 CTV917515 DDR917515 DNN917515 DXJ917515 EHF917515 ERB917515 FAX917515 FKT917515 FUP917515 GEL917515 GOH917515 GYD917515 HHZ917515 HRV917515 IBR917515 ILN917515 IVJ917515 JFF917515 JPB917515 JYX917515 KIT917515 KSP917515 LCL917515 LMH917515 LWD917515 MFZ917515 MPV917515 MZR917515 NJN917515 NTJ917515 ODF917515 ONB917515 OWX917515 PGT917515 PQP917515 QAL917515 QKH917515 QUD917515 RDZ917515 RNV917515 RXR917515 SHN917515 SRJ917515 TBF917515 TLB917515 TUX917515 UET917515 UOP917515 UYL917515 VIH917515 VSD917515 WBZ917515 WLV917515 WVR917515 J983051 JF983051 TB983051 ACX983051 AMT983051 AWP983051 BGL983051 BQH983051 CAD983051 CJZ983051 CTV983051 DDR983051 DNN983051 DXJ983051 EHF983051 ERB983051 FAX983051 FKT983051 FUP983051 GEL983051 GOH983051 GYD983051 HHZ983051 HRV983051 IBR983051 ILN983051 IVJ983051 JFF983051 JPB983051 JYX983051 KIT983051 KSP983051 LCL983051 LMH983051 LWD983051 MFZ983051 MPV983051 MZR983051 NJN983051 NTJ983051 ODF983051 ONB983051 OWX983051 PGT983051 PQP983051 QAL983051 QKH983051 QUD983051 RDZ983051 RNV983051 RXR983051 SHN983051 SRJ983051 TBF983051 TLB983051 TUX983051 UET983051 UOP983051 UYL983051 VIH983051 VSD983051 WBZ983051 WLV983051 F11:F30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2BCD1-D5D2-4933-97DF-606180A878B1}">
  <dimension ref="A1:AZ46"/>
  <sheetViews>
    <sheetView view="pageBreakPreview" zoomScale="85" zoomScaleNormal="85" zoomScaleSheetLayoutView="85" workbookViewId="0">
      <selection activeCell="E30" sqref="E30:Q30"/>
    </sheetView>
  </sheetViews>
  <sheetFormatPr defaultColWidth="3.125" defaultRowHeight="15.75"/>
  <cols>
    <col min="1" max="1" width="3.625" style="132" customWidth="1"/>
    <col min="2" max="2" width="5.375" style="132" customWidth="1"/>
    <col min="3" max="3" width="7.125" style="132" customWidth="1"/>
    <col min="4" max="4" width="9" style="132" customWidth="1"/>
    <col min="5" max="5" width="4" style="132" customWidth="1"/>
    <col min="6" max="6" width="3.125" style="132" customWidth="1"/>
    <col min="7" max="7" width="12.875" style="132" customWidth="1"/>
    <col min="8" max="8" width="3.125" style="132" customWidth="1"/>
    <col min="9" max="9" width="12.875" style="132" customWidth="1"/>
    <col min="10" max="10" width="3.125" style="132" customWidth="1"/>
    <col min="11" max="11" width="12.875" style="132" customWidth="1"/>
    <col min="12" max="12" width="3.125" style="132" customWidth="1"/>
    <col min="13" max="13" width="3.875" style="132" customWidth="1"/>
    <col min="14" max="14" width="2.5" style="132" customWidth="1"/>
    <col min="15" max="15" width="5.75" style="132" customWidth="1"/>
    <col min="16" max="16" width="3.125" style="132" customWidth="1"/>
    <col min="17" max="17" width="12.625" style="132" customWidth="1"/>
    <col min="18" max="18" width="6.875" style="132" customWidth="1"/>
    <col min="19" max="16384" width="3.125" style="132"/>
  </cols>
  <sheetData>
    <row r="1" spans="1:21" ht="18" customHeight="1">
      <c r="A1" s="165" t="s">
        <v>441</v>
      </c>
      <c r="B1" s="164"/>
      <c r="C1" s="164"/>
      <c r="D1" s="135"/>
      <c r="E1" s="163"/>
      <c r="F1" s="135"/>
      <c r="G1" s="135"/>
      <c r="H1" s="135"/>
      <c r="I1" s="135"/>
      <c r="J1" s="135"/>
      <c r="K1" s="135"/>
      <c r="L1" s="135"/>
      <c r="M1" s="135"/>
      <c r="N1" s="135"/>
      <c r="Q1" s="263" t="s">
        <v>121</v>
      </c>
      <c r="R1" s="263"/>
      <c r="S1" s="135"/>
      <c r="T1" s="135"/>
    </row>
    <row r="2" spans="1:21" ht="13.5" customHeight="1">
      <c r="G2" s="134"/>
      <c r="K2" s="162" t="s">
        <v>0</v>
      </c>
      <c r="L2" s="224" t="s">
        <v>230</v>
      </c>
      <c r="M2" s="264"/>
      <c r="N2" s="264"/>
      <c r="O2" s="264"/>
      <c r="P2" s="264"/>
      <c r="Q2" s="264"/>
      <c r="R2" s="225"/>
    </row>
    <row r="3" spans="1:21" ht="13.5" customHeight="1">
      <c r="A3" s="133"/>
      <c r="G3" s="134"/>
      <c r="K3" s="265" t="s">
        <v>122</v>
      </c>
      <c r="L3" s="224" t="s">
        <v>123</v>
      </c>
      <c r="M3" s="264"/>
      <c r="N3" s="264"/>
      <c r="O3" s="264"/>
      <c r="P3" s="264"/>
      <c r="Q3" s="264"/>
      <c r="R3" s="225"/>
      <c r="S3" s="161"/>
    </row>
    <row r="4" spans="1:21" ht="13.5" customHeight="1">
      <c r="G4" s="134"/>
      <c r="K4" s="266"/>
      <c r="L4" s="268" t="s">
        <v>440</v>
      </c>
      <c r="M4" s="269"/>
      <c r="N4" s="269"/>
      <c r="O4" s="269"/>
      <c r="P4" s="269"/>
      <c r="Q4" s="269"/>
      <c r="R4" s="270"/>
    </row>
    <row r="5" spans="1:21" ht="13.5" customHeight="1">
      <c r="G5" s="134"/>
      <c r="K5" s="267"/>
      <c r="L5" s="224" t="s">
        <v>125</v>
      </c>
      <c r="M5" s="264"/>
      <c r="N5" s="264"/>
      <c r="O5" s="264"/>
      <c r="P5" s="264"/>
      <c r="Q5" s="264"/>
      <c r="R5" s="225"/>
    </row>
    <row r="6" spans="1:21" ht="24.75" customHeight="1">
      <c r="A6" s="262" t="s">
        <v>439</v>
      </c>
      <c r="B6" s="262"/>
      <c r="C6" s="262"/>
      <c r="D6" s="262"/>
      <c r="E6" s="262"/>
      <c r="F6" s="262"/>
      <c r="G6" s="262"/>
      <c r="H6" s="262"/>
      <c r="I6" s="262"/>
      <c r="J6" s="262"/>
      <c r="K6" s="262"/>
      <c r="L6" s="262"/>
      <c r="M6" s="262"/>
      <c r="N6" s="262"/>
      <c r="O6" s="262"/>
      <c r="P6" s="262"/>
      <c r="Q6" s="262"/>
      <c r="R6" s="262"/>
    </row>
    <row r="7" spans="1:21" ht="12.75" customHeight="1">
      <c r="A7" s="160"/>
      <c r="B7" s="160"/>
      <c r="C7" s="160"/>
      <c r="D7" s="160"/>
      <c r="E7" s="160"/>
      <c r="F7" s="160"/>
      <c r="G7" s="160"/>
      <c r="H7" s="160"/>
      <c r="I7" s="160"/>
      <c r="J7" s="160"/>
      <c r="K7" s="160"/>
      <c r="L7" s="160"/>
      <c r="M7" s="160"/>
      <c r="N7" s="160"/>
      <c r="O7" s="160"/>
      <c r="P7" s="160"/>
      <c r="Q7" s="160"/>
      <c r="R7" s="160"/>
    </row>
    <row r="8" spans="1:21" ht="18.75" customHeight="1">
      <c r="A8" s="149" t="s">
        <v>438</v>
      </c>
      <c r="B8" s="158"/>
      <c r="C8" s="158"/>
    </row>
    <row r="9" spans="1:21" ht="2.25" customHeight="1">
      <c r="A9" s="159"/>
      <c r="B9" s="158"/>
      <c r="C9" s="158"/>
    </row>
    <row r="10" spans="1:21" ht="62.25" customHeight="1">
      <c r="A10" s="145"/>
      <c r="B10" s="249" t="s">
        <v>128</v>
      </c>
      <c r="C10" s="250"/>
      <c r="D10" s="251"/>
      <c r="E10" s="147" t="s">
        <v>129</v>
      </c>
      <c r="F10" s="243" t="s">
        <v>130</v>
      </c>
      <c r="G10" s="245"/>
      <c r="H10" s="243" t="s">
        <v>420</v>
      </c>
      <c r="I10" s="245"/>
      <c r="J10" s="243" t="s">
        <v>419</v>
      </c>
      <c r="K10" s="245"/>
      <c r="L10" s="243" t="s">
        <v>418</v>
      </c>
      <c r="M10" s="244"/>
      <c r="N10" s="244"/>
      <c r="O10" s="245"/>
      <c r="P10" s="229" t="s">
        <v>437</v>
      </c>
      <c r="Q10" s="231"/>
      <c r="R10" s="147" t="s">
        <v>135</v>
      </c>
    </row>
    <row r="11" spans="1:21" ht="33" customHeight="1">
      <c r="A11" s="145" t="s">
        <v>136</v>
      </c>
      <c r="B11" s="256" t="s">
        <v>436</v>
      </c>
      <c r="C11" s="257"/>
      <c r="D11" s="258"/>
      <c r="E11" s="145">
        <v>4</v>
      </c>
      <c r="F11" s="232"/>
      <c r="G11" s="233"/>
      <c r="H11" s="137"/>
      <c r="I11" s="145" t="s">
        <v>435</v>
      </c>
      <c r="J11" s="137"/>
      <c r="K11" s="145" t="s">
        <v>434</v>
      </c>
      <c r="L11" s="157"/>
      <c r="M11" s="261" t="s">
        <v>433</v>
      </c>
      <c r="N11" s="261"/>
      <c r="O11" s="261"/>
      <c r="P11" s="259"/>
      <c r="Q11" s="260"/>
      <c r="R11" s="139" t="str">
        <f>IF(H11="○",8,IF(J11="○",12,IF(L11="○",20,"")))</f>
        <v/>
      </c>
    </row>
    <row r="12" spans="1:21" ht="35.25" customHeight="1">
      <c r="A12" s="145" t="s">
        <v>141</v>
      </c>
      <c r="B12" s="240" t="s">
        <v>432</v>
      </c>
      <c r="C12" s="241"/>
      <c r="D12" s="242"/>
      <c r="E12" s="145">
        <v>5</v>
      </c>
      <c r="F12" s="137"/>
      <c r="G12" s="143" t="s">
        <v>431</v>
      </c>
      <c r="H12" s="232"/>
      <c r="I12" s="233"/>
      <c r="J12" s="232"/>
      <c r="K12" s="233"/>
      <c r="L12" s="137"/>
      <c r="M12" s="229" t="s">
        <v>430</v>
      </c>
      <c r="N12" s="230"/>
      <c r="O12" s="231"/>
      <c r="P12" s="259"/>
      <c r="Q12" s="260"/>
      <c r="R12" s="139" t="str">
        <f>IF(F12="○",5,IF(L12="○",25,""))</f>
        <v/>
      </c>
      <c r="U12" s="133"/>
    </row>
    <row r="13" spans="1:21" ht="35.25" customHeight="1">
      <c r="A13" s="145" t="s">
        <v>145</v>
      </c>
      <c r="B13" s="252" t="s">
        <v>429</v>
      </c>
      <c r="C13" s="253"/>
      <c r="D13" s="254"/>
      <c r="E13" s="155">
        <v>5</v>
      </c>
      <c r="F13" s="154"/>
      <c r="G13" s="155" t="s">
        <v>428</v>
      </c>
      <c r="H13" s="154"/>
      <c r="I13" s="156" t="s">
        <v>427</v>
      </c>
      <c r="J13" s="154"/>
      <c r="K13" s="155" t="s">
        <v>426</v>
      </c>
      <c r="L13" s="154"/>
      <c r="M13" s="229" t="s">
        <v>425</v>
      </c>
      <c r="N13" s="230"/>
      <c r="O13" s="231"/>
      <c r="P13" s="153"/>
      <c r="Q13" s="152" t="s">
        <v>424</v>
      </c>
      <c r="R13" s="151" t="str">
        <f>IF(F13="○",5,IF(H13="○",10,IF(J13="○",15,IF(L13="○",25,IF(P13="○",40,"")))))</f>
        <v/>
      </c>
      <c r="U13" s="133"/>
    </row>
    <row r="14" spans="1:21" ht="27.75" customHeight="1">
      <c r="A14" s="226" t="s">
        <v>227</v>
      </c>
      <c r="B14" s="227"/>
      <c r="C14" s="227"/>
      <c r="D14" s="228"/>
      <c r="E14" s="226" t="s">
        <v>423</v>
      </c>
      <c r="F14" s="227"/>
      <c r="G14" s="227"/>
      <c r="H14" s="227"/>
      <c r="I14" s="227"/>
      <c r="J14" s="227"/>
      <c r="K14" s="227"/>
      <c r="L14" s="227"/>
      <c r="M14" s="227"/>
      <c r="N14" s="227"/>
      <c r="O14" s="227"/>
      <c r="P14" s="227"/>
      <c r="Q14" s="228"/>
      <c r="R14" s="139" t="str">
        <f>IF(SUM(R11:R13)=0,"",SUM(R11:R13))</f>
        <v/>
      </c>
    </row>
    <row r="15" spans="1:21" ht="21" customHeight="1">
      <c r="B15" s="133" t="s">
        <v>422</v>
      </c>
      <c r="D15" s="133"/>
      <c r="R15" s="150"/>
    </row>
    <row r="16" spans="1:21" ht="21" customHeight="1">
      <c r="B16" s="133"/>
      <c r="D16" s="133"/>
      <c r="R16" s="150"/>
    </row>
    <row r="17" spans="1:52" ht="22.5" customHeight="1">
      <c r="A17" s="255" t="s">
        <v>421</v>
      </c>
      <c r="B17" s="255"/>
      <c r="C17" s="255"/>
      <c r="D17" s="255"/>
      <c r="E17" s="255"/>
      <c r="F17" s="255"/>
      <c r="G17" s="255"/>
      <c r="H17" s="255"/>
      <c r="I17" s="255"/>
      <c r="J17" s="255"/>
      <c r="K17" s="255"/>
      <c r="L17" s="255"/>
      <c r="M17" s="255"/>
      <c r="N17" s="255"/>
      <c r="O17" s="255"/>
      <c r="P17" s="255"/>
      <c r="Q17" s="255"/>
      <c r="R17" s="255"/>
    </row>
    <row r="18" spans="1:52" ht="2.25" customHeight="1">
      <c r="A18" s="148"/>
      <c r="B18" s="148"/>
      <c r="C18" s="148"/>
      <c r="D18" s="148"/>
      <c r="E18" s="148"/>
      <c r="F18" s="148"/>
      <c r="G18" s="148"/>
      <c r="H18" s="148"/>
      <c r="I18" s="148"/>
      <c r="J18" s="148"/>
      <c r="K18" s="148"/>
      <c r="L18" s="148"/>
      <c r="M18" s="148"/>
      <c r="N18" s="148"/>
      <c r="O18" s="148"/>
      <c r="P18" s="148"/>
      <c r="Q18" s="148"/>
      <c r="R18" s="148"/>
    </row>
    <row r="19" spans="1:52" ht="62.25" customHeight="1">
      <c r="A19" s="145"/>
      <c r="B19" s="249" t="s">
        <v>128</v>
      </c>
      <c r="C19" s="250"/>
      <c r="D19" s="251"/>
      <c r="E19" s="147" t="s">
        <v>129</v>
      </c>
      <c r="F19" s="243" t="s">
        <v>130</v>
      </c>
      <c r="G19" s="245"/>
      <c r="H19" s="243" t="s">
        <v>420</v>
      </c>
      <c r="I19" s="245"/>
      <c r="J19" s="243" t="s">
        <v>419</v>
      </c>
      <c r="K19" s="245"/>
      <c r="L19" s="243" t="s">
        <v>418</v>
      </c>
      <c r="M19" s="244"/>
      <c r="N19" s="244"/>
      <c r="O19" s="245"/>
      <c r="P19" s="243" t="s">
        <v>256</v>
      </c>
      <c r="Q19" s="245"/>
      <c r="R19" s="147" t="s">
        <v>135</v>
      </c>
    </row>
    <row r="20" spans="1:52" ht="27" customHeight="1">
      <c r="A20" s="145" t="s">
        <v>150</v>
      </c>
      <c r="B20" s="246" t="s">
        <v>442</v>
      </c>
      <c r="C20" s="247"/>
      <c r="D20" s="248"/>
      <c r="E20" s="145">
        <v>2</v>
      </c>
      <c r="F20" s="137"/>
      <c r="G20" s="143" t="s">
        <v>417</v>
      </c>
      <c r="H20" s="137"/>
      <c r="I20" s="143">
        <v>3</v>
      </c>
      <c r="J20" s="137"/>
      <c r="K20" s="143">
        <v>4</v>
      </c>
      <c r="L20" s="137"/>
      <c r="M20" s="243" t="s">
        <v>416</v>
      </c>
      <c r="N20" s="244"/>
      <c r="O20" s="245"/>
      <c r="P20" s="224"/>
      <c r="Q20" s="225"/>
      <c r="R20" s="139" t="str">
        <f>IF(F20="○",2,IF(H20="○",4,IF(J20="○",6,IF(L20="○",10,""))))</f>
        <v/>
      </c>
      <c r="U20" s="133"/>
    </row>
    <row r="21" spans="1:52" ht="27" customHeight="1">
      <c r="A21" s="145" t="s">
        <v>159</v>
      </c>
      <c r="B21" s="221" t="s">
        <v>18</v>
      </c>
      <c r="C21" s="222"/>
      <c r="D21" s="223"/>
      <c r="E21" s="145">
        <v>2</v>
      </c>
      <c r="F21" s="137"/>
      <c r="G21" s="143" t="s">
        <v>156</v>
      </c>
      <c r="H21" s="137"/>
      <c r="I21" s="143" t="s">
        <v>157</v>
      </c>
      <c r="J21" s="137"/>
      <c r="K21" s="143" t="s">
        <v>415</v>
      </c>
      <c r="L21" s="232"/>
      <c r="M21" s="234"/>
      <c r="N21" s="234"/>
      <c r="O21" s="233"/>
      <c r="P21" s="224"/>
      <c r="Q21" s="225"/>
      <c r="R21" s="139" t="str">
        <f>IF(F21="○",2,IF(H21="○",4,IF(J21="○",6,"")))</f>
        <v/>
      </c>
      <c r="U21" s="133"/>
    </row>
    <row r="22" spans="1:52" ht="27" customHeight="1">
      <c r="A22" s="145" t="s">
        <v>159</v>
      </c>
      <c r="B22" s="240" t="s">
        <v>414</v>
      </c>
      <c r="C22" s="241"/>
      <c r="D22" s="242"/>
      <c r="E22" s="145">
        <v>6</v>
      </c>
      <c r="F22" s="137"/>
      <c r="G22" s="143" t="s">
        <v>399</v>
      </c>
      <c r="H22" s="232"/>
      <c r="I22" s="233"/>
      <c r="J22" s="232"/>
      <c r="K22" s="233"/>
      <c r="L22" s="232"/>
      <c r="M22" s="234"/>
      <c r="N22" s="234"/>
      <c r="O22" s="233"/>
      <c r="P22" s="224"/>
      <c r="Q22" s="225"/>
      <c r="R22" s="139" t="str">
        <f>IF(F22="○",6,"")</f>
        <v/>
      </c>
      <c r="U22" s="133"/>
    </row>
    <row r="23" spans="1:52" ht="27" customHeight="1">
      <c r="A23" s="145" t="s">
        <v>162</v>
      </c>
      <c r="B23" s="221" t="s">
        <v>413</v>
      </c>
      <c r="C23" s="222"/>
      <c r="D23" s="223"/>
      <c r="E23" s="145">
        <v>2</v>
      </c>
      <c r="F23" s="137"/>
      <c r="G23" s="143" t="s">
        <v>412</v>
      </c>
      <c r="H23" s="137"/>
      <c r="I23" s="143" t="s">
        <v>411</v>
      </c>
      <c r="J23" s="232"/>
      <c r="K23" s="233"/>
      <c r="L23" s="137"/>
      <c r="M23" s="237" t="s">
        <v>410</v>
      </c>
      <c r="N23" s="238"/>
      <c r="O23" s="239"/>
      <c r="P23" s="224"/>
      <c r="Q23" s="225"/>
      <c r="R23" s="139">
        <f>IF(F23="○",2,0)+IF(H23="○",4,0)+IF(L23="○",10,0)</f>
        <v>0</v>
      </c>
      <c r="U23" s="133"/>
    </row>
    <row r="24" spans="1:52" ht="27" customHeight="1">
      <c r="A24" s="145" t="s">
        <v>167</v>
      </c>
      <c r="B24" s="221" t="s">
        <v>409</v>
      </c>
      <c r="C24" s="222"/>
      <c r="D24" s="223"/>
      <c r="E24" s="145">
        <v>2</v>
      </c>
      <c r="F24" s="137"/>
      <c r="G24" s="166" t="s">
        <v>408</v>
      </c>
      <c r="H24" s="137"/>
      <c r="I24" s="166" t="s">
        <v>407</v>
      </c>
      <c r="J24" s="137"/>
      <c r="K24" s="166" t="s">
        <v>406</v>
      </c>
      <c r="L24" s="232"/>
      <c r="M24" s="234"/>
      <c r="N24" s="234"/>
      <c r="O24" s="233"/>
      <c r="P24" s="224"/>
      <c r="Q24" s="225"/>
      <c r="R24" s="139">
        <f>IF(F24="○",2,0)+IF(H24="○",4,0)+IF(J24="○",6,0)</f>
        <v>0</v>
      </c>
      <c r="U24" s="133"/>
    </row>
    <row r="25" spans="1:52" ht="27" customHeight="1">
      <c r="A25" s="145" t="s">
        <v>172</v>
      </c>
      <c r="B25" s="240" t="s">
        <v>405</v>
      </c>
      <c r="C25" s="241"/>
      <c r="D25" s="242"/>
      <c r="E25" s="145">
        <v>15</v>
      </c>
      <c r="F25" s="137"/>
      <c r="G25" s="143" t="s">
        <v>404</v>
      </c>
      <c r="H25" s="232"/>
      <c r="I25" s="233"/>
      <c r="J25" s="232"/>
      <c r="K25" s="233"/>
      <c r="L25" s="232"/>
      <c r="M25" s="234"/>
      <c r="N25" s="234"/>
      <c r="O25" s="233"/>
      <c r="P25" s="224"/>
      <c r="Q25" s="225"/>
      <c r="R25" s="139" t="str">
        <f>IF(F25="○",15,"")</f>
        <v/>
      </c>
      <c r="U25" s="133"/>
    </row>
    <row r="26" spans="1:52" ht="27" customHeight="1">
      <c r="A26" s="145" t="s">
        <v>179</v>
      </c>
      <c r="B26" s="221" t="s">
        <v>403</v>
      </c>
      <c r="C26" s="222"/>
      <c r="D26" s="223"/>
      <c r="E26" s="145">
        <v>4</v>
      </c>
      <c r="F26" s="232"/>
      <c r="G26" s="233"/>
      <c r="H26" s="232"/>
      <c r="I26" s="233"/>
      <c r="J26" s="137"/>
      <c r="K26" s="166" t="s">
        <v>402</v>
      </c>
      <c r="L26" s="137"/>
      <c r="M26" s="237" t="s">
        <v>401</v>
      </c>
      <c r="N26" s="238"/>
      <c r="O26" s="239"/>
      <c r="P26" s="224"/>
      <c r="Q26" s="225"/>
      <c r="R26" s="139">
        <f>IF(J26="○",12,0)+IF(L26="○",20,0)</f>
        <v>0</v>
      </c>
      <c r="U26" s="133"/>
      <c r="AZ26" s="146"/>
    </row>
    <row r="27" spans="1:52" ht="27" customHeight="1">
      <c r="A27" s="144" t="s">
        <v>184</v>
      </c>
      <c r="B27" s="229" t="s">
        <v>400</v>
      </c>
      <c r="C27" s="230"/>
      <c r="D27" s="231"/>
      <c r="E27" s="144">
        <v>2</v>
      </c>
      <c r="F27" s="232"/>
      <c r="G27" s="233"/>
      <c r="H27" s="232"/>
      <c r="I27" s="233"/>
      <c r="J27" s="137"/>
      <c r="K27" s="144" t="s">
        <v>399</v>
      </c>
      <c r="L27" s="232"/>
      <c r="M27" s="234"/>
      <c r="N27" s="234"/>
      <c r="O27" s="233"/>
      <c r="P27" s="235" t="s">
        <v>398</v>
      </c>
      <c r="Q27" s="236"/>
      <c r="R27" s="139" t="str">
        <f>IF(J27="○",6,"")</f>
        <v/>
      </c>
      <c r="U27" s="133"/>
    </row>
    <row r="28" spans="1:52" ht="27" customHeight="1">
      <c r="A28" s="144" t="s">
        <v>189</v>
      </c>
      <c r="B28" s="221" t="s">
        <v>397</v>
      </c>
      <c r="C28" s="222"/>
      <c r="D28" s="223"/>
      <c r="E28" s="145">
        <v>20</v>
      </c>
      <c r="F28" s="137"/>
      <c r="G28" s="143" t="s">
        <v>396</v>
      </c>
      <c r="H28" s="232"/>
      <c r="I28" s="233"/>
      <c r="J28" s="232"/>
      <c r="K28" s="233"/>
      <c r="L28" s="232"/>
      <c r="M28" s="234"/>
      <c r="N28" s="234"/>
      <c r="O28" s="233"/>
      <c r="P28" s="224"/>
      <c r="Q28" s="225"/>
      <c r="R28" s="139" t="str">
        <f>IF(F28="○",20,"")</f>
        <v/>
      </c>
      <c r="U28" s="133"/>
      <c r="AG28" s="135"/>
    </row>
    <row r="29" spans="1:52" ht="36" customHeight="1">
      <c r="A29" s="144" t="s">
        <v>195</v>
      </c>
      <c r="B29" s="221" t="s">
        <v>395</v>
      </c>
      <c r="C29" s="222"/>
      <c r="D29" s="223"/>
      <c r="E29" s="144">
        <v>3</v>
      </c>
      <c r="F29" s="136"/>
      <c r="G29" s="143" t="s">
        <v>394</v>
      </c>
      <c r="H29" s="136"/>
      <c r="I29" s="142" t="s">
        <v>393</v>
      </c>
      <c r="J29" s="136"/>
      <c r="K29" s="141" t="s">
        <v>392</v>
      </c>
      <c r="L29" s="140"/>
      <c r="M29" s="220" t="s">
        <v>391</v>
      </c>
      <c r="N29" s="220"/>
      <c r="O29" s="220"/>
      <c r="P29" s="224"/>
      <c r="Q29" s="225"/>
      <c r="R29" s="139">
        <f>(F29*3)+(H29*6)+(J29*9)+(L29*15)</f>
        <v>0</v>
      </c>
    </row>
    <row r="30" spans="1:52" ht="28.5" customHeight="1">
      <c r="A30" s="226" t="s">
        <v>227</v>
      </c>
      <c r="B30" s="227"/>
      <c r="C30" s="227"/>
      <c r="D30" s="228"/>
      <c r="E30" s="226" t="s">
        <v>390</v>
      </c>
      <c r="F30" s="227"/>
      <c r="G30" s="227"/>
      <c r="H30" s="227"/>
      <c r="I30" s="227"/>
      <c r="J30" s="227"/>
      <c r="K30" s="227"/>
      <c r="L30" s="227"/>
      <c r="M30" s="227"/>
      <c r="N30" s="227"/>
      <c r="O30" s="227"/>
      <c r="P30" s="227"/>
      <c r="Q30" s="228"/>
      <c r="R30" s="139" t="str">
        <f>IF(SUM(R20:R29)=0,"",SUM(R20:R29))</f>
        <v/>
      </c>
    </row>
    <row r="31" spans="1:52" ht="20.25" customHeight="1">
      <c r="B31" s="138" t="s">
        <v>389</v>
      </c>
    </row>
    <row r="32" spans="1:52">
      <c r="B32" s="137"/>
      <c r="C32" s="133" t="s">
        <v>229</v>
      </c>
    </row>
    <row r="33" spans="2:3">
      <c r="B33" s="136"/>
      <c r="C33" s="133" t="s">
        <v>388</v>
      </c>
    </row>
    <row r="34" spans="2:3">
      <c r="B34" s="135"/>
      <c r="C34" s="133"/>
    </row>
    <row r="35" spans="2:3">
      <c r="B35" s="135"/>
      <c r="C35" s="133"/>
    </row>
    <row r="36" spans="2:3">
      <c r="B36" s="135" t="s">
        <v>387</v>
      </c>
      <c r="C36" s="133"/>
    </row>
    <row r="37" spans="2:3">
      <c r="B37" s="135"/>
      <c r="C37" s="133"/>
    </row>
    <row r="38" spans="2:3">
      <c r="B38" s="135"/>
      <c r="C38" s="133"/>
    </row>
    <row r="39" spans="2:3">
      <c r="B39" s="135"/>
      <c r="C39" s="133"/>
    </row>
    <row r="40" spans="2:3">
      <c r="B40" s="135"/>
      <c r="C40" s="133"/>
    </row>
    <row r="41" spans="2:3">
      <c r="B41" s="134"/>
      <c r="C41" s="133"/>
    </row>
    <row r="42" spans="2:3">
      <c r="B42" s="134"/>
      <c r="C42" s="133"/>
    </row>
    <row r="43" spans="2:3">
      <c r="B43" s="134"/>
      <c r="C43" s="133"/>
    </row>
    <row r="44" spans="2:3">
      <c r="C44" s="133"/>
    </row>
    <row r="45" spans="2:3">
      <c r="C45" s="133"/>
    </row>
    <row r="46" spans="2:3">
      <c r="B46" s="134"/>
      <c r="C46" s="133"/>
    </row>
  </sheetData>
  <mergeCells count="76">
    <mergeCell ref="Q1:R1"/>
    <mergeCell ref="L2:R2"/>
    <mergeCell ref="K3:K5"/>
    <mergeCell ref="L3:R3"/>
    <mergeCell ref="L4:R4"/>
    <mergeCell ref="L5:R5"/>
    <mergeCell ref="A6:R6"/>
    <mergeCell ref="B10:D10"/>
    <mergeCell ref="F10:G10"/>
    <mergeCell ref="H10:I10"/>
    <mergeCell ref="J10:K10"/>
    <mergeCell ref="L10:O10"/>
    <mergeCell ref="P10:Q10"/>
    <mergeCell ref="B11:D11"/>
    <mergeCell ref="F11:G11"/>
    <mergeCell ref="P11:Q11"/>
    <mergeCell ref="B12:D12"/>
    <mergeCell ref="M12:O12"/>
    <mergeCell ref="P12:Q12"/>
    <mergeCell ref="J12:K12"/>
    <mergeCell ref="H12:I12"/>
    <mergeCell ref="M11:O11"/>
    <mergeCell ref="B13:D13"/>
    <mergeCell ref="M13:O13"/>
    <mergeCell ref="A14:D14"/>
    <mergeCell ref="E14:Q14"/>
    <mergeCell ref="A17:R17"/>
    <mergeCell ref="L19:O19"/>
    <mergeCell ref="B23:D23"/>
    <mergeCell ref="J23:K23"/>
    <mergeCell ref="M23:O23"/>
    <mergeCell ref="P23:Q23"/>
    <mergeCell ref="B20:D20"/>
    <mergeCell ref="M20:O20"/>
    <mergeCell ref="P20:Q20"/>
    <mergeCell ref="B21:D21"/>
    <mergeCell ref="L21:O21"/>
    <mergeCell ref="P19:Q19"/>
    <mergeCell ref="B19:D19"/>
    <mergeCell ref="F19:G19"/>
    <mergeCell ref="H19:I19"/>
    <mergeCell ref="J19:K19"/>
    <mergeCell ref="P21:Q21"/>
    <mergeCell ref="B22:D22"/>
    <mergeCell ref="H22:I22"/>
    <mergeCell ref="J22:K22"/>
    <mergeCell ref="L22:O22"/>
    <mergeCell ref="P22:Q22"/>
    <mergeCell ref="B24:D24"/>
    <mergeCell ref="L24:O24"/>
    <mergeCell ref="P24:Q24"/>
    <mergeCell ref="B25:D25"/>
    <mergeCell ref="H25:I25"/>
    <mergeCell ref="J25:K25"/>
    <mergeCell ref="L25:O25"/>
    <mergeCell ref="P25:Q25"/>
    <mergeCell ref="B26:D26"/>
    <mergeCell ref="F26:G26"/>
    <mergeCell ref="H26:I26"/>
    <mergeCell ref="M26:O26"/>
    <mergeCell ref="P26:Q26"/>
    <mergeCell ref="B28:D28"/>
    <mergeCell ref="H28:I28"/>
    <mergeCell ref="J28:K28"/>
    <mergeCell ref="L28:O28"/>
    <mergeCell ref="P28:Q28"/>
    <mergeCell ref="B27:D27"/>
    <mergeCell ref="F27:G27"/>
    <mergeCell ref="H27:I27"/>
    <mergeCell ref="L27:O27"/>
    <mergeCell ref="P27:Q27"/>
    <mergeCell ref="M29:O29"/>
    <mergeCell ref="B29:D29"/>
    <mergeCell ref="P29:Q29"/>
    <mergeCell ref="A30:D30"/>
    <mergeCell ref="E30:Q30"/>
  </mergeCells>
  <phoneticPr fontId="3"/>
  <dataValidations count="1">
    <dataValidation type="list" allowBlank="1" showInputMessage="1" showErrorMessage="1" sqref="F28 J11 F12:F13 H13 J13 L11:L13 P13 L20 H20:H21 J20:J21 L23 F20:F24 H23:H24 J24 L26 J26:J27 H11" xr:uid="{EDCD67CD-9685-4A32-8448-8D65AE138252}">
      <formula1>"○"</formula1>
    </dataValidation>
  </dataValidations>
  <printOptions horizontalCentered="1"/>
  <pageMargins left="0.35433070866141736" right="0.19685039370078741" top="0.55118110236220474" bottom="0.23622047244094491" header="0.23622047244094491" footer="0.19685039370078741"/>
  <pageSetup paperSize="9" scale="7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49"/>
  <sheetViews>
    <sheetView tabSelected="1" view="pageBreakPreview" topLeftCell="A36" zoomScaleNormal="100" zoomScaleSheetLayoutView="100" workbookViewId="0">
      <selection activeCell="H43" sqref="H43"/>
    </sheetView>
  </sheetViews>
  <sheetFormatPr defaultRowHeight="15.75"/>
  <cols>
    <col min="1" max="1" width="3.625" style="34" customWidth="1"/>
    <col min="2" max="2" width="4.625" style="34" customWidth="1"/>
    <col min="3" max="3" width="17.5" style="34" customWidth="1"/>
    <col min="4" max="4" width="43.75" style="34" customWidth="1"/>
    <col min="5" max="6" width="3.75" style="34" customWidth="1"/>
    <col min="7" max="7" width="13.75" style="34" customWidth="1"/>
    <col min="8" max="8" width="18.75" style="34" customWidth="1"/>
    <col min="9" max="256" width="9" style="34"/>
    <col min="257" max="257" width="3.625" style="34" customWidth="1"/>
    <col min="258" max="258" width="4.625" style="34" customWidth="1"/>
    <col min="259" max="259" width="17.5" style="34" customWidth="1"/>
    <col min="260" max="260" width="43.75" style="34" customWidth="1"/>
    <col min="261" max="262" width="3.75" style="34" customWidth="1"/>
    <col min="263" max="263" width="13.75" style="34" customWidth="1"/>
    <col min="264" max="264" width="18.75" style="34" customWidth="1"/>
    <col min="265" max="512" width="9" style="34"/>
    <col min="513" max="513" width="3.625" style="34" customWidth="1"/>
    <col min="514" max="514" width="4.625" style="34" customWidth="1"/>
    <col min="515" max="515" width="17.5" style="34" customWidth="1"/>
    <col min="516" max="516" width="43.75" style="34" customWidth="1"/>
    <col min="517" max="518" width="3.75" style="34" customWidth="1"/>
    <col min="519" max="519" width="13.75" style="34" customWidth="1"/>
    <col min="520" max="520" width="18.75" style="34" customWidth="1"/>
    <col min="521" max="768" width="9" style="34"/>
    <col min="769" max="769" width="3.625" style="34" customWidth="1"/>
    <col min="770" max="770" width="4.625" style="34" customWidth="1"/>
    <col min="771" max="771" width="17.5" style="34" customWidth="1"/>
    <col min="772" max="772" width="43.75" style="34" customWidth="1"/>
    <col min="773" max="774" width="3.75" style="34" customWidth="1"/>
    <col min="775" max="775" width="13.75" style="34" customWidth="1"/>
    <col min="776" max="776" width="18.75" style="34" customWidth="1"/>
    <col min="777" max="1024" width="9" style="34"/>
    <col min="1025" max="1025" width="3.625" style="34" customWidth="1"/>
    <col min="1026" max="1026" width="4.625" style="34" customWidth="1"/>
    <col min="1027" max="1027" width="17.5" style="34" customWidth="1"/>
    <col min="1028" max="1028" width="43.75" style="34" customWidth="1"/>
    <col min="1029" max="1030" width="3.75" style="34" customWidth="1"/>
    <col min="1031" max="1031" width="13.75" style="34" customWidth="1"/>
    <col min="1032" max="1032" width="18.75" style="34" customWidth="1"/>
    <col min="1033" max="1280" width="9" style="34"/>
    <col min="1281" max="1281" width="3.625" style="34" customWidth="1"/>
    <col min="1282" max="1282" width="4.625" style="34" customWidth="1"/>
    <col min="1283" max="1283" width="17.5" style="34" customWidth="1"/>
    <col min="1284" max="1284" width="43.75" style="34" customWidth="1"/>
    <col min="1285" max="1286" width="3.75" style="34" customWidth="1"/>
    <col min="1287" max="1287" width="13.75" style="34" customWidth="1"/>
    <col min="1288" max="1288" width="18.75" style="34" customWidth="1"/>
    <col min="1289" max="1536" width="9" style="34"/>
    <col min="1537" max="1537" width="3.625" style="34" customWidth="1"/>
    <col min="1538" max="1538" width="4.625" style="34" customWidth="1"/>
    <col min="1539" max="1539" width="17.5" style="34" customWidth="1"/>
    <col min="1540" max="1540" width="43.75" style="34" customWidth="1"/>
    <col min="1541" max="1542" width="3.75" style="34" customWidth="1"/>
    <col min="1543" max="1543" width="13.75" style="34" customWidth="1"/>
    <col min="1544" max="1544" width="18.75" style="34" customWidth="1"/>
    <col min="1545" max="1792" width="9" style="34"/>
    <col min="1793" max="1793" width="3.625" style="34" customWidth="1"/>
    <col min="1794" max="1794" width="4.625" style="34" customWidth="1"/>
    <col min="1795" max="1795" width="17.5" style="34" customWidth="1"/>
    <col min="1796" max="1796" width="43.75" style="34" customWidth="1"/>
    <col min="1797" max="1798" width="3.75" style="34" customWidth="1"/>
    <col min="1799" max="1799" width="13.75" style="34" customWidth="1"/>
    <col min="1800" max="1800" width="18.75" style="34" customWidth="1"/>
    <col min="1801" max="2048" width="9" style="34"/>
    <col min="2049" max="2049" width="3.625" style="34" customWidth="1"/>
    <col min="2050" max="2050" width="4.625" style="34" customWidth="1"/>
    <col min="2051" max="2051" width="17.5" style="34" customWidth="1"/>
    <col min="2052" max="2052" width="43.75" style="34" customWidth="1"/>
    <col min="2053" max="2054" width="3.75" style="34" customWidth="1"/>
    <col min="2055" max="2055" width="13.75" style="34" customWidth="1"/>
    <col min="2056" max="2056" width="18.75" style="34" customWidth="1"/>
    <col min="2057" max="2304" width="9" style="34"/>
    <col min="2305" max="2305" width="3.625" style="34" customWidth="1"/>
    <col min="2306" max="2306" width="4.625" style="34" customWidth="1"/>
    <col min="2307" max="2307" width="17.5" style="34" customWidth="1"/>
    <col min="2308" max="2308" width="43.75" style="34" customWidth="1"/>
    <col min="2309" max="2310" width="3.75" style="34" customWidth="1"/>
    <col min="2311" max="2311" width="13.75" style="34" customWidth="1"/>
    <col min="2312" max="2312" width="18.75" style="34" customWidth="1"/>
    <col min="2313" max="2560" width="9" style="34"/>
    <col min="2561" max="2561" width="3.625" style="34" customWidth="1"/>
    <col min="2562" max="2562" width="4.625" style="34" customWidth="1"/>
    <col min="2563" max="2563" width="17.5" style="34" customWidth="1"/>
    <col min="2564" max="2564" width="43.75" style="34" customWidth="1"/>
    <col min="2565" max="2566" width="3.75" style="34" customWidth="1"/>
    <col min="2567" max="2567" width="13.75" style="34" customWidth="1"/>
    <col min="2568" max="2568" width="18.75" style="34" customWidth="1"/>
    <col min="2569" max="2816" width="9" style="34"/>
    <col min="2817" max="2817" width="3.625" style="34" customWidth="1"/>
    <col min="2818" max="2818" width="4.625" style="34" customWidth="1"/>
    <col min="2819" max="2819" width="17.5" style="34" customWidth="1"/>
    <col min="2820" max="2820" width="43.75" style="34" customWidth="1"/>
    <col min="2821" max="2822" width="3.75" style="34" customWidth="1"/>
    <col min="2823" max="2823" width="13.75" style="34" customWidth="1"/>
    <col min="2824" max="2824" width="18.75" style="34" customWidth="1"/>
    <col min="2825" max="3072" width="9" style="34"/>
    <col min="3073" max="3073" width="3.625" style="34" customWidth="1"/>
    <col min="3074" max="3074" width="4.625" style="34" customWidth="1"/>
    <col min="3075" max="3075" width="17.5" style="34" customWidth="1"/>
    <col min="3076" max="3076" width="43.75" style="34" customWidth="1"/>
    <col min="3077" max="3078" width="3.75" style="34" customWidth="1"/>
    <col min="3079" max="3079" width="13.75" style="34" customWidth="1"/>
    <col min="3080" max="3080" width="18.75" style="34" customWidth="1"/>
    <col min="3081" max="3328" width="9" style="34"/>
    <col min="3329" max="3329" width="3.625" style="34" customWidth="1"/>
    <col min="3330" max="3330" width="4.625" style="34" customWidth="1"/>
    <col min="3331" max="3331" width="17.5" style="34" customWidth="1"/>
    <col min="3332" max="3332" width="43.75" style="34" customWidth="1"/>
    <col min="3333" max="3334" width="3.75" style="34" customWidth="1"/>
    <col min="3335" max="3335" width="13.75" style="34" customWidth="1"/>
    <col min="3336" max="3336" width="18.75" style="34" customWidth="1"/>
    <col min="3337" max="3584" width="9" style="34"/>
    <col min="3585" max="3585" width="3.625" style="34" customWidth="1"/>
    <col min="3586" max="3586" width="4.625" style="34" customWidth="1"/>
    <col min="3587" max="3587" width="17.5" style="34" customWidth="1"/>
    <col min="3588" max="3588" width="43.75" style="34" customWidth="1"/>
    <col min="3589" max="3590" width="3.75" style="34" customWidth="1"/>
    <col min="3591" max="3591" width="13.75" style="34" customWidth="1"/>
    <col min="3592" max="3592" width="18.75" style="34" customWidth="1"/>
    <col min="3593" max="3840" width="9" style="34"/>
    <col min="3841" max="3841" width="3.625" style="34" customWidth="1"/>
    <col min="3842" max="3842" width="4.625" style="34" customWidth="1"/>
    <col min="3843" max="3843" width="17.5" style="34" customWidth="1"/>
    <col min="3844" max="3844" width="43.75" style="34" customWidth="1"/>
    <col min="3845" max="3846" width="3.75" style="34" customWidth="1"/>
    <col min="3847" max="3847" width="13.75" style="34" customWidth="1"/>
    <col min="3848" max="3848" width="18.75" style="34" customWidth="1"/>
    <col min="3849" max="4096" width="9" style="34"/>
    <col min="4097" max="4097" width="3.625" style="34" customWidth="1"/>
    <col min="4098" max="4098" width="4.625" style="34" customWidth="1"/>
    <col min="4099" max="4099" width="17.5" style="34" customWidth="1"/>
    <col min="4100" max="4100" width="43.75" style="34" customWidth="1"/>
    <col min="4101" max="4102" width="3.75" style="34" customWidth="1"/>
    <col min="4103" max="4103" width="13.75" style="34" customWidth="1"/>
    <col min="4104" max="4104" width="18.75" style="34" customWidth="1"/>
    <col min="4105" max="4352" width="9" style="34"/>
    <col min="4353" max="4353" width="3.625" style="34" customWidth="1"/>
    <col min="4354" max="4354" width="4.625" style="34" customWidth="1"/>
    <col min="4355" max="4355" width="17.5" style="34" customWidth="1"/>
    <col min="4356" max="4356" width="43.75" style="34" customWidth="1"/>
    <col min="4357" max="4358" width="3.75" style="34" customWidth="1"/>
    <col min="4359" max="4359" width="13.75" style="34" customWidth="1"/>
    <col min="4360" max="4360" width="18.75" style="34" customWidth="1"/>
    <col min="4361" max="4608" width="9" style="34"/>
    <col min="4609" max="4609" width="3.625" style="34" customWidth="1"/>
    <col min="4610" max="4610" width="4.625" style="34" customWidth="1"/>
    <col min="4611" max="4611" width="17.5" style="34" customWidth="1"/>
    <col min="4612" max="4612" width="43.75" style="34" customWidth="1"/>
    <col min="4613" max="4614" width="3.75" style="34" customWidth="1"/>
    <col min="4615" max="4615" width="13.75" style="34" customWidth="1"/>
    <col min="4616" max="4616" width="18.75" style="34" customWidth="1"/>
    <col min="4617" max="4864" width="9" style="34"/>
    <col min="4865" max="4865" width="3.625" style="34" customWidth="1"/>
    <col min="4866" max="4866" width="4.625" style="34" customWidth="1"/>
    <col min="4867" max="4867" width="17.5" style="34" customWidth="1"/>
    <col min="4868" max="4868" width="43.75" style="34" customWidth="1"/>
    <col min="4869" max="4870" width="3.75" style="34" customWidth="1"/>
    <col min="4871" max="4871" width="13.75" style="34" customWidth="1"/>
    <col min="4872" max="4872" width="18.75" style="34" customWidth="1"/>
    <col min="4873" max="5120" width="9" style="34"/>
    <col min="5121" max="5121" width="3.625" style="34" customWidth="1"/>
    <col min="5122" max="5122" width="4.625" style="34" customWidth="1"/>
    <col min="5123" max="5123" width="17.5" style="34" customWidth="1"/>
    <col min="5124" max="5124" width="43.75" style="34" customWidth="1"/>
    <col min="5125" max="5126" width="3.75" style="34" customWidth="1"/>
    <col min="5127" max="5127" width="13.75" style="34" customWidth="1"/>
    <col min="5128" max="5128" width="18.75" style="34" customWidth="1"/>
    <col min="5129" max="5376" width="9" style="34"/>
    <col min="5377" max="5377" width="3.625" style="34" customWidth="1"/>
    <col min="5378" max="5378" width="4.625" style="34" customWidth="1"/>
    <col min="5379" max="5379" width="17.5" style="34" customWidth="1"/>
    <col min="5380" max="5380" width="43.75" style="34" customWidth="1"/>
    <col min="5381" max="5382" width="3.75" style="34" customWidth="1"/>
    <col min="5383" max="5383" width="13.75" style="34" customWidth="1"/>
    <col min="5384" max="5384" width="18.75" style="34" customWidth="1"/>
    <col min="5385" max="5632" width="9" style="34"/>
    <col min="5633" max="5633" width="3.625" style="34" customWidth="1"/>
    <col min="5634" max="5634" width="4.625" style="34" customWidth="1"/>
    <col min="5635" max="5635" width="17.5" style="34" customWidth="1"/>
    <col min="5636" max="5636" width="43.75" style="34" customWidth="1"/>
    <col min="5637" max="5638" width="3.75" style="34" customWidth="1"/>
    <col min="5639" max="5639" width="13.75" style="34" customWidth="1"/>
    <col min="5640" max="5640" width="18.75" style="34" customWidth="1"/>
    <col min="5641" max="5888" width="9" style="34"/>
    <col min="5889" max="5889" width="3.625" style="34" customWidth="1"/>
    <col min="5890" max="5890" width="4.625" style="34" customWidth="1"/>
    <col min="5891" max="5891" width="17.5" style="34" customWidth="1"/>
    <col min="5892" max="5892" width="43.75" style="34" customWidth="1"/>
    <col min="5893" max="5894" width="3.75" style="34" customWidth="1"/>
    <col min="5895" max="5895" width="13.75" style="34" customWidth="1"/>
    <col min="5896" max="5896" width="18.75" style="34" customWidth="1"/>
    <col min="5897" max="6144" width="9" style="34"/>
    <col min="6145" max="6145" width="3.625" style="34" customWidth="1"/>
    <col min="6146" max="6146" width="4.625" style="34" customWidth="1"/>
    <col min="6147" max="6147" width="17.5" style="34" customWidth="1"/>
    <col min="6148" max="6148" width="43.75" style="34" customWidth="1"/>
    <col min="6149" max="6150" width="3.75" style="34" customWidth="1"/>
    <col min="6151" max="6151" width="13.75" style="34" customWidth="1"/>
    <col min="6152" max="6152" width="18.75" style="34" customWidth="1"/>
    <col min="6153" max="6400" width="9" style="34"/>
    <col min="6401" max="6401" width="3.625" style="34" customWidth="1"/>
    <col min="6402" max="6402" width="4.625" style="34" customWidth="1"/>
    <col min="6403" max="6403" width="17.5" style="34" customWidth="1"/>
    <col min="6404" max="6404" width="43.75" style="34" customWidth="1"/>
    <col min="6405" max="6406" width="3.75" style="34" customWidth="1"/>
    <col min="6407" max="6407" width="13.75" style="34" customWidth="1"/>
    <col min="6408" max="6408" width="18.75" style="34" customWidth="1"/>
    <col min="6409" max="6656" width="9" style="34"/>
    <col min="6657" max="6657" width="3.625" style="34" customWidth="1"/>
    <col min="6658" max="6658" width="4.625" style="34" customWidth="1"/>
    <col min="6659" max="6659" width="17.5" style="34" customWidth="1"/>
    <col min="6660" max="6660" width="43.75" style="34" customWidth="1"/>
    <col min="6661" max="6662" width="3.75" style="34" customWidth="1"/>
    <col min="6663" max="6663" width="13.75" style="34" customWidth="1"/>
    <col min="6664" max="6664" width="18.75" style="34" customWidth="1"/>
    <col min="6665" max="6912" width="9" style="34"/>
    <col min="6913" max="6913" width="3.625" style="34" customWidth="1"/>
    <col min="6914" max="6914" width="4.625" style="34" customWidth="1"/>
    <col min="6915" max="6915" width="17.5" style="34" customWidth="1"/>
    <col min="6916" max="6916" width="43.75" style="34" customWidth="1"/>
    <col min="6917" max="6918" width="3.75" style="34" customWidth="1"/>
    <col min="6919" max="6919" width="13.75" style="34" customWidth="1"/>
    <col min="6920" max="6920" width="18.75" style="34" customWidth="1"/>
    <col min="6921" max="7168" width="9" style="34"/>
    <col min="7169" max="7169" width="3.625" style="34" customWidth="1"/>
    <col min="7170" max="7170" width="4.625" style="34" customWidth="1"/>
    <col min="7171" max="7171" width="17.5" style="34" customWidth="1"/>
    <col min="7172" max="7172" width="43.75" style="34" customWidth="1"/>
    <col min="7173" max="7174" width="3.75" style="34" customWidth="1"/>
    <col min="7175" max="7175" width="13.75" style="34" customWidth="1"/>
    <col min="7176" max="7176" width="18.75" style="34" customWidth="1"/>
    <col min="7177" max="7424" width="9" style="34"/>
    <col min="7425" max="7425" width="3.625" style="34" customWidth="1"/>
    <col min="7426" max="7426" width="4.625" style="34" customWidth="1"/>
    <col min="7427" max="7427" width="17.5" style="34" customWidth="1"/>
    <col min="7428" max="7428" width="43.75" style="34" customWidth="1"/>
    <col min="7429" max="7430" width="3.75" style="34" customWidth="1"/>
    <col min="7431" max="7431" width="13.75" style="34" customWidth="1"/>
    <col min="7432" max="7432" width="18.75" style="34" customWidth="1"/>
    <col min="7433" max="7680" width="9" style="34"/>
    <col min="7681" max="7681" width="3.625" style="34" customWidth="1"/>
    <col min="7682" max="7682" width="4.625" style="34" customWidth="1"/>
    <col min="7683" max="7683" width="17.5" style="34" customWidth="1"/>
    <col min="7684" max="7684" width="43.75" style="34" customWidth="1"/>
    <col min="7685" max="7686" width="3.75" style="34" customWidth="1"/>
    <col min="7687" max="7687" width="13.75" style="34" customWidth="1"/>
    <col min="7688" max="7688" width="18.75" style="34" customWidth="1"/>
    <col min="7689" max="7936" width="9" style="34"/>
    <col min="7937" max="7937" width="3.625" style="34" customWidth="1"/>
    <col min="7938" max="7938" width="4.625" style="34" customWidth="1"/>
    <col min="7939" max="7939" width="17.5" style="34" customWidth="1"/>
    <col min="7940" max="7940" width="43.75" style="34" customWidth="1"/>
    <col min="7941" max="7942" width="3.75" style="34" customWidth="1"/>
    <col min="7943" max="7943" width="13.75" style="34" customWidth="1"/>
    <col min="7944" max="7944" width="18.75" style="34" customWidth="1"/>
    <col min="7945" max="8192" width="9" style="34"/>
    <col min="8193" max="8193" width="3.625" style="34" customWidth="1"/>
    <col min="8194" max="8194" width="4.625" style="34" customWidth="1"/>
    <col min="8195" max="8195" width="17.5" style="34" customWidth="1"/>
    <col min="8196" max="8196" width="43.75" style="34" customWidth="1"/>
    <col min="8197" max="8198" width="3.75" style="34" customWidth="1"/>
    <col min="8199" max="8199" width="13.75" style="34" customWidth="1"/>
    <col min="8200" max="8200" width="18.75" style="34" customWidth="1"/>
    <col min="8201" max="8448" width="9" style="34"/>
    <col min="8449" max="8449" width="3.625" style="34" customWidth="1"/>
    <col min="8450" max="8450" width="4.625" style="34" customWidth="1"/>
    <col min="8451" max="8451" width="17.5" style="34" customWidth="1"/>
    <col min="8452" max="8452" width="43.75" style="34" customWidth="1"/>
    <col min="8453" max="8454" width="3.75" style="34" customWidth="1"/>
    <col min="8455" max="8455" width="13.75" style="34" customWidth="1"/>
    <col min="8456" max="8456" width="18.75" style="34" customWidth="1"/>
    <col min="8457" max="8704" width="9" style="34"/>
    <col min="8705" max="8705" width="3.625" style="34" customWidth="1"/>
    <col min="8706" max="8706" width="4.625" style="34" customWidth="1"/>
    <col min="8707" max="8707" width="17.5" style="34" customWidth="1"/>
    <col min="8708" max="8708" width="43.75" style="34" customWidth="1"/>
    <col min="8709" max="8710" width="3.75" style="34" customWidth="1"/>
    <col min="8711" max="8711" width="13.75" style="34" customWidth="1"/>
    <col min="8712" max="8712" width="18.75" style="34" customWidth="1"/>
    <col min="8713" max="8960" width="9" style="34"/>
    <col min="8961" max="8961" width="3.625" style="34" customWidth="1"/>
    <col min="8962" max="8962" width="4.625" style="34" customWidth="1"/>
    <col min="8963" max="8963" width="17.5" style="34" customWidth="1"/>
    <col min="8964" max="8964" width="43.75" style="34" customWidth="1"/>
    <col min="8965" max="8966" width="3.75" style="34" customWidth="1"/>
    <col min="8967" max="8967" width="13.75" style="34" customWidth="1"/>
    <col min="8968" max="8968" width="18.75" style="34" customWidth="1"/>
    <col min="8969" max="9216" width="9" style="34"/>
    <col min="9217" max="9217" width="3.625" style="34" customWidth="1"/>
    <col min="9218" max="9218" width="4.625" style="34" customWidth="1"/>
    <col min="9219" max="9219" width="17.5" style="34" customWidth="1"/>
    <col min="9220" max="9220" width="43.75" style="34" customWidth="1"/>
    <col min="9221" max="9222" width="3.75" style="34" customWidth="1"/>
    <col min="9223" max="9223" width="13.75" style="34" customWidth="1"/>
    <col min="9224" max="9224" width="18.75" style="34" customWidth="1"/>
    <col min="9225" max="9472" width="9" style="34"/>
    <col min="9473" max="9473" width="3.625" style="34" customWidth="1"/>
    <col min="9474" max="9474" width="4.625" style="34" customWidth="1"/>
    <col min="9475" max="9475" width="17.5" style="34" customWidth="1"/>
    <col min="9476" max="9476" width="43.75" style="34" customWidth="1"/>
    <col min="9477" max="9478" width="3.75" style="34" customWidth="1"/>
    <col min="9479" max="9479" width="13.75" style="34" customWidth="1"/>
    <col min="9480" max="9480" width="18.75" style="34" customWidth="1"/>
    <col min="9481" max="9728" width="9" style="34"/>
    <col min="9729" max="9729" width="3.625" style="34" customWidth="1"/>
    <col min="9730" max="9730" width="4.625" style="34" customWidth="1"/>
    <col min="9731" max="9731" width="17.5" style="34" customWidth="1"/>
    <col min="9732" max="9732" width="43.75" style="34" customWidth="1"/>
    <col min="9733" max="9734" width="3.75" style="34" customWidth="1"/>
    <col min="9735" max="9735" width="13.75" style="34" customWidth="1"/>
    <col min="9736" max="9736" width="18.75" style="34" customWidth="1"/>
    <col min="9737" max="9984" width="9" style="34"/>
    <col min="9985" max="9985" width="3.625" style="34" customWidth="1"/>
    <col min="9986" max="9986" width="4.625" style="34" customWidth="1"/>
    <col min="9987" max="9987" width="17.5" style="34" customWidth="1"/>
    <col min="9988" max="9988" width="43.75" style="34" customWidth="1"/>
    <col min="9989" max="9990" width="3.75" style="34" customWidth="1"/>
    <col min="9991" max="9991" width="13.75" style="34" customWidth="1"/>
    <col min="9992" max="9992" width="18.75" style="34" customWidth="1"/>
    <col min="9993" max="10240" width="9" style="34"/>
    <col min="10241" max="10241" width="3.625" style="34" customWidth="1"/>
    <col min="10242" max="10242" width="4.625" style="34" customWidth="1"/>
    <col min="10243" max="10243" width="17.5" style="34" customWidth="1"/>
    <col min="10244" max="10244" width="43.75" style="34" customWidth="1"/>
    <col min="10245" max="10246" width="3.75" style="34" customWidth="1"/>
    <col min="10247" max="10247" width="13.75" style="34" customWidth="1"/>
    <col min="10248" max="10248" width="18.75" style="34" customWidth="1"/>
    <col min="10249" max="10496" width="9" style="34"/>
    <col min="10497" max="10497" width="3.625" style="34" customWidth="1"/>
    <col min="10498" max="10498" width="4.625" style="34" customWidth="1"/>
    <col min="10499" max="10499" width="17.5" style="34" customWidth="1"/>
    <col min="10500" max="10500" width="43.75" style="34" customWidth="1"/>
    <col min="10501" max="10502" width="3.75" style="34" customWidth="1"/>
    <col min="10503" max="10503" width="13.75" style="34" customWidth="1"/>
    <col min="10504" max="10504" width="18.75" style="34" customWidth="1"/>
    <col min="10505" max="10752" width="9" style="34"/>
    <col min="10753" max="10753" width="3.625" style="34" customWidth="1"/>
    <col min="10754" max="10754" width="4.625" style="34" customWidth="1"/>
    <col min="10755" max="10755" width="17.5" style="34" customWidth="1"/>
    <col min="10756" max="10756" width="43.75" style="34" customWidth="1"/>
    <col min="10757" max="10758" width="3.75" style="34" customWidth="1"/>
    <col min="10759" max="10759" width="13.75" style="34" customWidth="1"/>
    <col min="10760" max="10760" width="18.75" style="34" customWidth="1"/>
    <col min="10761" max="11008" width="9" style="34"/>
    <col min="11009" max="11009" width="3.625" style="34" customWidth="1"/>
    <col min="11010" max="11010" width="4.625" style="34" customWidth="1"/>
    <col min="11011" max="11011" width="17.5" style="34" customWidth="1"/>
    <col min="11012" max="11012" width="43.75" style="34" customWidth="1"/>
    <col min="11013" max="11014" width="3.75" style="34" customWidth="1"/>
    <col min="11015" max="11015" width="13.75" style="34" customWidth="1"/>
    <col min="11016" max="11016" width="18.75" style="34" customWidth="1"/>
    <col min="11017" max="11264" width="9" style="34"/>
    <col min="11265" max="11265" width="3.625" style="34" customWidth="1"/>
    <col min="11266" max="11266" width="4.625" style="34" customWidth="1"/>
    <col min="11267" max="11267" width="17.5" style="34" customWidth="1"/>
    <col min="11268" max="11268" width="43.75" style="34" customWidth="1"/>
    <col min="11269" max="11270" width="3.75" style="34" customWidth="1"/>
    <col min="11271" max="11271" width="13.75" style="34" customWidth="1"/>
    <col min="11272" max="11272" width="18.75" style="34" customWidth="1"/>
    <col min="11273" max="11520" width="9" style="34"/>
    <col min="11521" max="11521" width="3.625" style="34" customWidth="1"/>
    <col min="11522" max="11522" width="4.625" style="34" customWidth="1"/>
    <col min="11523" max="11523" width="17.5" style="34" customWidth="1"/>
    <col min="11524" max="11524" width="43.75" style="34" customWidth="1"/>
    <col min="11525" max="11526" width="3.75" style="34" customWidth="1"/>
    <col min="11527" max="11527" width="13.75" style="34" customWidth="1"/>
    <col min="11528" max="11528" width="18.75" style="34" customWidth="1"/>
    <col min="11529" max="11776" width="9" style="34"/>
    <col min="11777" max="11777" width="3.625" style="34" customWidth="1"/>
    <col min="11778" max="11778" width="4.625" style="34" customWidth="1"/>
    <col min="11779" max="11779" width="17.5" style="34" customWidth="1"/>
    <col min="11780" max="11780" width="43.75" style="34" customWidth="1"/>
    <col min="11781" max="11782" width="3.75" style="34" customWidth="1"/>
    <col min="11783" max="11783" width="13.75" style="34" customWidth="1"/>
    <col min="11784" max="11784" width="18.75" style="34" customWidth="1"/>
    <col min="11785" max="12032" width="9" style="34"/>
    <col min="12033" max="12033" width="3.625" style="34" customWidth="1"/>
    <col min="12034" max="12034" width="4.625" style="34" customWidth="1"/>
    <col min="12035" max="12035" width="17.5" style="34" customWidth="1"/>
    <col min="12036" max="12036" width="43.75" style="34" customWidth="1"/>
    <col min="12037" max="12038" width="3.75" style="34" customWidth="1"/>
    <col min="12039" max="12039" width="13.75" style="34" customWidth="1"/>
    <col min="12040" max="12040" width="18.75" style="34" customWidth="1"/>
    <col min="12041" max="12288" width="9" style="34"/>
    <col min="12289" max="12289" width="3.625" style="34" customWidth="1"/>
    <col min="12290" max="12290" width="4.625" style="34" customWidth="1"/>
    <col min="12291" max="12291" width="17.5" style="34" customWidth="1"/>
    <col min="12292" max="12292" width="43.75" style="34" customWidth="1"/>
    <col min="12293" max="12294" width="3.75" style="34" customWidth="1"/>
    <col min="12295" max="12295" width="13.75" style="34" customWidth="1"/>
    <col min="12296" max="12296" width="18.75" style="34" customWidth="1"/>
    <col min="12297" max="12544" width="9" style="34"/>
    <col min="12545" max="12545" width="3.625" style="34" customWidth="1"/>
    <col min="12546" max="12546" width="4.625" style="34" customWidth="1"/>
    <col min="12547" max="12547" width="17.5" style="34" customWidth="1"/>
    <col min="12548" max="12548" width="43.75" style="34" customWidth="1"/>
    <col min="12549" max="12550" width="3.75" style="34" customWidth="1"/>
    <col min="12551" max="12551" width="13.75" style="34" customWidth="1"/>
    <col min="12552" max="12552" width="18.75" style="34" customWidth="1"/>
    <col min="12553" max="12800" width="9" style="34"/>
    <col min="12801" max="12801" width="3.625" style="34" customWidth="1"/>
    <col min="12802" max="12802" width="4.625" style="34" customWidth="1"/>
    <col min="12803" max="12803" width="17.5" style="34" customWidth="1"/>
    <col min="12804" max="12804" width="43.75" style="34" customWidth="1"/>
    <col min="12805" max="12806" width="3.75" style="34" customWidth="1"/>
    <col min="12807" max="12807" width="13.75" style="34" customWidth="1"/>
    <col min="12808" max="12808" width="18.75" style="34" customWidth="1"/>
    <col min="12809" max="13056" width="9" style="34"/>
    <col min="13057" max="13057" width="3.625" style="34" customWidth="1"/>
    <col min="13058" max="13058" width="4.625" style="34" customWidth="1"/>
    <col min="13059" max="13059" width="17.5" style="34" customWidth="1"/>
    <col min="13060" max="13060" width="43.75" style="34" customWidth="1"/>
    <col min="13061" max="13062" width="3.75" style="34" customWidth="1"/>
    <col min="13063" max="13063" width="13.75" style="34" customWidth="1"/>
    <col min="13064" max="13064" width="18.75" style="34" customWidth="1"/>
    <col min="13065" max="13312" width="9" style="34"/>
    <col min="13313" max="13313" width="3.625" style="34" customWidth="1"/>
    <col min="13314" max="13314" width="4.625" style="34" customWidth="1"/>
    <col min="13315" max="13315" width="17.5" style="34" customWidth="1"/>
    <col min="13316" max="13316" width="43.75" style="34" customWidth="1"/>
    <col min="13317" max="13318" width="3.75" style="34" customWidth="1"/>
    <col min="13319" max="13319" width="13.75" style="34" customWidth="1"/>
    <col min="13320" max="13320" width="18.75" style="34" customWidth="1"/>
    <col min="13321" max="13568" width="9" style="34"/>
    <col min="13569" max="13569" width="3.625" style="34" customWidth="1"/>
    <col min="13570" max="13570" width="4.625" style="34" customWidth="1"/>
    <col min="13571" max="13571" width="17.5" style="34" customWidth="1"/>
    <col min="13572" max="13572" width="43.75" style="34" customWidth="1"/>
    <col min="13573" max="13574" width="3.75" style="34" customWidth="1"/>
    <col min="13575" max="13575" width="13.75" style="34" customWidth="1"/>
    <col min="13576" max="13576" width="18.75" style="34" customWidth="1"/>
    <col min="13577" max="13824" width="9" style="34"/>
    <col min="13825" max="13825" width="3.625" style="34" customWidth="1"/>
    <col min="13826" max="13826" width="4.625" style="34" customWidth="1"/>
    <col min="13827" max="13827" width="17.5" style="34" customWidth="1"/>
    <col min="13828" max="13828" width="43.75" style="34" customWidth="1"/>
    <col min="13829" max="13830" width="3.75" style="34" customWidth="1"/>
    <col min="13831" max="13831" width="13.75" style="34" customWidth="1"/>
    <col min="13832" max="13832" width="18.75" style="34" customWidth="1"/>
    <col min="13833" max="14080" width="9" style="34"/>
    <col min="14081" max="14081" width="3.625" style="34" customWidth="1"/>
    <col min="14082" max="14082" width="4.625" style="34" customWidth="1"/>
    <col min="14083" max="14083" width="17.5" style="34" customWidth="1"/>
    <col min="14084" max="14084" width="43.75" style="34" customWidth="1"/>
    <col min="14085" max="14086" width="3.75" style="34" customWidth="1"/>
    <col min="14087" max="14087" width="13.75" style="34" customWidth="1"/>
    <col min="14088" max="14088" width="18.75" style="34" customWidth="1"/>
    <col min="14089" max="14336" width="9" style="34"/>
    <col min="14337" max="14337" width="3.625" style="34" customWidth="1"/>
    <col min="14338" max="14338" width="4.625" style="34" customWidth="1"/>
    <col min="14339" max="14339" width="17.5" style="34" customWidth="1"/>
    <col min="14340" max="14340" width="43.75" style="34" customWidth="1"/>
    <col min="14341" max="14342" width="3.75" style="34" customWidth="1"/>
    <col min="14343" max="14343" width="13.75" style="34" customWidth="1"/>
    <col min="14344" max="14344" width="18.75" style="34" customWidth="1"/>
    <col min="14345" max="14592" width="9" style="34"/>
    <col min="14593" max="14593" width="3.625" style="34" customWidth="1"/>
    <col min="14594" max="14594" width="4.625" style="34" customWidth="1"/>
    <col min="14595" max="14595" width="17.5" style="34" customWidth="1"/>
    <col min="14596" max="14596" width="43.75" style="34" customWidth="1"/>
    <col min="14597" max="14598" width="3.75" style="34" customWidth="1"/>
    <col min="14599" max="14599" width="13.75" style="34" customWidth="1"/>
    <col min="14600" max="14600" width="18.75" style="34" customWidth="1"/>
    <col min="14601" max="14848" width="9" style="34"/>
    <col min="14849" max="14849" width="3.625" style="34" customWidth="1"/>
    <col min="14850" max="14850" width="4.625" style="34" customWidth="1"/>
    <col min="14851" max="14851" width="17.5" style="34" customWidth="1"/>
    <col min="14852" max="14852" width="43.75" style="34" customWidth="1"/>
    <col min="14853" max="14854" width="3.75" style="34" customWidth="1"/>
    <col min="14855" max="14855" width="13.75" style="34" customWidth="1"/>
    <col min="14856" max="14856" width="18.75" style="34" customWidth="1"/>
    <col min="14857" max="15104" width="9" style="34"/>
    <col min="15105" max="15105" width="3.625" style="34" customWidth="1"/>
    <col min="15106" max="15106" width="4.625" style="34" customWidth="1"/>
    <col min="15107" max="15107" width="17.5" style="34" customWidth="1"/>
    <col min="15108" max="15108" width="43.75" style="34" customWidth="1"/>
    <col min="15109" max="15110" width="3.75" style="34" customWidth="1"/>
    <col min="15111" max="15111" width="13.75" style="34" customWidth="1"/>
    <col min="15112" max="15112" width="18.75" style="34" customWidth="1"/>
    <col min="15113" max="15360" width="9" style="34"/>
    <col min="15361" max="15361" width="3.625" style="34" customWidth="1"/>
    <col min="15362" max="15362" width="4.625" style="34" customWidth="1"/>
    <col min="15363" max="15363" width="17.5" style="34" customWidth="1"/>
    <col min="15364" max="15364" width="43.75" style="34" customWidth="1"/>
    <col min="15365" max="15366" width="3.75" style="34" customWidth="1"/>
    <col min="15367" max="15367" width="13.75" style="34" customWidth="1"/>
    <col min="15368" max="15368" width="18.75" style="34" customWidth="1"/>
    <col min="15369" max="15616" width="9" style="34"/>
    <col min="15617" max="15617" width="3.625" style="34" customWidth="1"/>
    <col min="15618" max="15618" width="4.625" style="34" customWidth="1"/>
    <col min="15619" max="15619" width="17.5" style="34" customWidth="1"/>
    <col min="15620" max="15620" width="43.75" style="34" customWidth="1"/>
    <col min="15621" max="15622" width="3.75" style="34" customWidth="1"/>
    <col min="15623" max="15623" width="13.75" style="34" customWidth="1"/>
    <col min="15624" max="15624" width="18.75" style="34" customWidth="1"/>
    <col min="15625" max="15872" width="9" style="34"/>
    <col min="15873" max="15873" width="3.625" style="34" customWidth="1"/>
    <col min="15874" max="15874" width="4.625" style="34" customWidth="1"/>
    <col min="15875" max="15875" width="17.5" style="34" customWidth="1"/>
    <col min="15876" max="15876" width="43.75" style="34" customWidth="1"/>
    <col min="15877" max="15878" width="3.75" style="34" customWidth="1"/>
    <col min="15879" max="15879" width="13.75" style="34" customWidth="1"/>
    <col min="15880" max="15880" width="18.75" style="34" customWidth="1"/>
    <col min="15881" max="16128" width="9" style="34"/>
    <col min="16129" max="16129" width="3.625" style="34" customWidth="1"/>
    <col min="16130" max="16130" width="4.625" style="34" customWidth="1"/>
    <col min="16131" max="16131" width="17.5" style="34" customWidth="1"/>
    <col min="16132" max="16132" width="43.75" style="34" customWidth="1"/>
    <col min="16133" max="16134" width="3.75" style="34" customWidth="1"/>
    <col min="16135" max="16135" width="13.75" style="34" customWidth="1"/>
    <col min="16136" max="16136" width="18.75" style="34" customWidth="1"/>
    <col min="16137" max="16384" width="9" style="34"/>
  </cols>
  <sheetData>
    <row r="1" spans="1:8" ht="21.75" customHeight="1">
      <c r="A1" s="121" t="s">
        <v>377</v>
      </c>
      <c r="H1" s="34" t="s">
        <v>244</v>
      </c>
    </row>
    <row r="2" spans="1:8" ht="24" customHeight="1">
      <c r="A2" s="53"/>
      <c r="G2" s="25" t="s">
        <v>0</v>
      </c>
      <c r="H2" s="24">
        <f>山口大学様式1_治験計画の概要!F1</f>
        <v>0</v>
      </c>
    </row>
    <row r="3" spans="1:8" ht="9.9499999999999993" customHeight="1"/>
    <row r="4" spans="1:8" ht="24.95" customHeight="1">
      <c r="A4" s="274" t="s">
        <v>245</v>
      </c>
      <c r="B4" s="274"/>
      <c r="C4" s="274"/>
      <c r="D4" s="274"/>
      <c r="E4" s="274"/>
      <c r="F4" s="274"/>
      <c r="G4" s="274"/>
      <c r="H4" s="274"/>
    </row>
    <row r="5" spans="1:8" ht="13.7" customHeight="1">
      <c r="A5" s="54"/>
      <c r="B5" s="54"/>
      <c r="C5" s="54"/>
      <c r="D5" s="54"/>
      <c r="E5" s="54"/>
      <c r="F5" s="54"/>
      <c r="G5" s="54"/>
      <c r="H5" s="54" t="s">
        <v>246</v>
      </c>
    </row>
    <row r="6" spans="1:8" ht="30" customHeight="1">
      <c r="A6" s="271" t="s">
        <v>247</v>
      </c>
      <c r="B6" s="272"/>
      <c r="C6" s="273"/>
      <c r="D6" s="206" t="str">
        <f>山口大学様式1_治験計画の概要!$D$36</f>
        <v>○○科</v>
      </c>
      <c r="E6" s="207"/>
      <c r="F6" s="207"/>
      <c r="G6" s="207"/>
      <c r="H6" s="208"/>
    </row>
    <row r="7" spans="1:8" ht="30" customHeight="1">
      <c r="A7" s="271" t="s">
        <v>248</v>
      </c>
      <c r="B7" s="272"/>
      <c r="C7" s="273"/>
      <c r="D7" s="117" t="str">
        <f>山口大学様式1_治験計画の概要!$F$38</f>
        <v>教授</v>
      </c>
      <c r="E7" s="207" t="str">
        <f>山口大学様式1_治験計画の概要!$H$38</f>
        <v>山田　太郎</v>
      </c>
      <c r="F7" s="207"/>
      <c r="G7" s="207"/>
      <c r="H7" s="51"/>
    </row>
    <row r="8" spans="1:8" ht="30" customHeight="1">
      <c r="A8" s="271" t="s">
        <v>22</v>
      </c>
      <c r="B8" s="272"/>
      <c r="C8" s="273"/>
      <c r="D8" s="209">
        <f>山口大学様式1_治験計画の概要!$C$20</f>
        <v>0</v>
      </c>
      <c r="E8" s="210"/>
      <c r="F8" s="210"/>
      <c r="G8" s="210"/>
      <c r="H8" s="211"/>
    </row>
    <row r="9" spans="1:8" ht="30" customHeight="1">
      <c r="A9" s="271" t="s">
        <v>249</v>
      </c>
      <c r="B9" s="272"/>
      <c r="C9" s="273"/>
      <c r="D9" s="206">
        <f>山口大学様式1_治験計画の概要!$C$92</f>
        <v>0</v>
      </c>
      <c r="E9" s="207"/>
      <c r="F9" s="207"/>
      <c r="G9" s="207"/>
      <c r="H9" s="208"/>
    </row>
    <row r="10" spans="1:8" ht="30" customHeight="1">
      <c r="A10" s="280" t="s">
        <v>250</v>
      </c>
      <c r="B10" s="281"/>
      <c r="C10" s="282"/>
      <c r="D10" s="55" t="str">
        <f>山口大学様式1_治験計画の概要!$D$71</f>
        <v>年　　月　　日</v>
      </c>
      <c r="E10" s="56"/>
      <c r="F10" s="56"/>
      <c r="G10" s="56"/>
      <c r="H10" s="57"/>
    </row>
    <row r="11" spans="1:8" ht="30" customHeight="1">
      <c r="A11" s="271" t="s">
        <v>251</v>
      </c>
      <c r="B11" s="272"/>
      <c r="C11" s="273"/>
      <c r="D11" s="55" t="str">
        <f>山口大学様式1_治験計画の概要!$D$72</f>
        <v>年　　月　　日</v>
      </c>
      <c r="E11" s="56"/>
      <c r="F11" s="56"/>
      <c r="G11" s="56"/>
      <c r="H11" s="57"/>
    </row>
    <row r="12" spans="1:8" ht="12.95" customHeight="1">
      <c r="D12" s="58"/>
      <c r="E12" s="58"/>
      <c r="F12" s="58"/>
      <c r="G12" s="59"/>
      <c r="H12" s="59"/>
    </row>
    <row r="13" spans="1:8" ht="30" customHeight="1">
      <c r="A13" s="60" t="s">
        <v>252</v>
      </c>
    </row>
    <row r="14" spans="1:8" ht="27.75" customHeight="1">
      <c r="A14" s="61" t="s">
        <v>1</v>
      </c>
      <c r="B14" s="283" t="s">
        <v>253</v>
      </c>
      <c r="C14" s="284"/>
      <c r="D14" s="118" t="s">
        <v>254</v>
      </c>
      <c r="E14" s="275" t="s">
        <v>255</v>
      </c>
      <c r="F14" s="276"/>
      <c r="G14" s="277"/>
      <c r="H14" s="62" t="s">
        <v>256</v>
      </c>
    </row>
    <row r="15" spans="1:8" ht="27.75" customHeight="1">
      <c r="A15" s="285" t="s">
        <v>257</v>
      </c>
      <c r="B15" s="25" t="s">
        <v>258</v>
      </c>
      <c r="C15" s="51" t="s">
        <v>259</v>
      </c>
      <c r="D15" s="63" t="s">
        <v>362</v>
      </c>
      <c r="E15" s="64"/>
      <c r="F15" s="65"/>
      <c r="G15" s="66">
        <v>60000</v>
      </c>
      <c r="H15" s="24"/>
    </row>
    <row r="16" spans="1:8" ht="27.75" customHeight="1">
      <c r="A16" s="278"/>
      <c r="B16" s="25" t="s">
        <v>260</v>
      </c>
      <c r="C16" s="51" t="s">
        <v>261</v>
      </c>
      <c r="D16" s="67" t="s">
        <v>363</v>
      </c>
      <c r="E16" s="64"/>
      <c r="F16" s="65"/>
      <c r="G16" s="66">
        <v>60000</v>
      </c>
      <c r="H16" s="24"/>
    </row>
    <row r="17" spans="1:8" ht="27.75" customHeight="1">
      <c r="A17" s="278"/>
      <c r="B17" s="25" t="s">
        <v>364</v>
      </c>
      <c r="C17" s="51" t="s">
        <v>365</v>
      </c>
      <c r="D17" s="67" t="s">
        <v>366</v>
      </c>
      <c r="E17" s="64"/>
      <c r="F17" s="65"/>
      <c r="G17" s="66">
        <v>150000</v>
      </c>
      <c r="H17" s="24"/>
    </row>
    <row r="18" spans="1:8" ht="27.75" customHeight="1">
      <c r="A18" s="278"/>
      <c r="B18" s="25" t="s">
        <v>367</v>
      </c>
      <c r="C18" s="51" t="s">
        <v>368</v>
      </c>
      <c r="D18" s="67" t="s">
        <v>369</v>
      </c>
      <c r="E18" s="64"/>
      <c r="F18" s="65"/>
      <c r="G18" s="66">
        <v>156000</v>
      </c>
      <c r="H18" s="24"/>
    </row>
    <row r="19" spans="1:8" ht="27.75" customHeight="1">
      <c r="A19" s="278"/>
      <c r="B19" s="25" t="s">
        <v>265</v>
      </c>
      <c r="C19" s="51" t="s">
        <v>262</v>
      </c>
      <c r="D19" s="67" t="s">
        <v>263</v>
      </c>
      <c r="E19" s="64"/>
      <c r="F19" s="65"/>
      <c r="G19" s="66">
        <v>100000</v>
      </c>
      <c r="H19" s="24"/>
    </row>
    <row r="20" spans="1:8" ht="27.75" customHeight="1">
      <c r="A20" s="278"/>
      <c r="B20" s="25" t="s">
        <v>268</v>
      </c>
      <c r="C20" s="51" t="s">
        <v>443</v>
      </c>
      <c r="D20" s="63" t="s">
        <v>444</v>
      </c>
      <c r="E20" s="68" t="s">
        <v>135</v>
      </c>
      <c r="F20" s="69" t="str">
        <f>'山口大学様式4-7_治験製品管理費ポイント算出表 '!$R$14</f>
        <v/>
      </c>
      <c r="G20" s="70" t="e">
        <f>$F$20*1000</f>
        <v>#VALUE!</v>
      </c>
      <c r="H20" s="24"/>
    </row>
    <row r="21" spans="1:8" ht="27.75" customHeight="1">
      <c r="A21" s="278"/>
      <c r="B21" s="25" t="s">
        <v>273</v>
      </c>
      <c r="C21" s="51" t="s">
        <v>266</v>
      </c>
      <c r="D21" s="67" t="s">
        <v>267</v>
      </c>
      <c r="E21" s="64"/>
      <c r="F21" s="71"/>
      <c r="G21" s="66">
        <v>0</v>
      </c>
      <c r="H21" s="72"/>
    </row>
    <row r="22" spans="1:8" ht="27.75" customHeight="1">
      <c r="A22" s="278"/>
      <c r="B22" s="200" t="s">
        <v>370</v>
      </c>
      <c r="C22" s="286" t="s">
        <v>269</v>
      </c>
      <c r="D22" s="73" t="s">
        <v>270</v>
      </c>
      <c r="E22" s="64"/>
      <c r="F22" s="71"/>
      <c r="G22" s="66">
        <v>40000</v>
      </c>
      <c r="H22" s="72"/>
    </row>
    <row r="23" spans="1:8" ht="27.75" customHeight="1">
      <c r="A23" s="278"/>
      <c r="B23" s="289"/>
      <c r="C23" s="287"/>
      <c r="D23" s="74" t="s">
        <v>271</v>
      </c>
      <c r="E23" s="68" t="s">
        <v>272</v>
      </c>
      <c r="F23" s="75">
        <f>山口大学様式1_治験計画の概要!F79</f>
        <v>0</v>
      </c>
      <c r="G23" s="70">
        <f>$F$23*6000</f>
        <v>0</v>
      </c>
      <c r="H23" s="72"/>
    </row>
    <row r="24" spans="1:8" ht="27.75" customHeight="1">
      <c r="A24" s="278"/>
      <c r="B24" s="201"/>
      <c r="C24" s="288"/>
      <c r="D24" s="74" t="s">
        <v>446</v>
      </c>
      <c r="E24" s="108"/>
      <c r="F24" s="130"/>
      <c r="G24" s="131"/>
      <c r="H24" s="72"/>
    </row>
    <row r="25" spans="1:8" ht="27.75" customHeight="1">
      <c r="A25" s="278"/>
      <c r="B25" s="200" t="s">
        <v>371</v>
      </c>
      <c r="C25" s="290" t="s">
        <v>381</v>
      </c>
      <c r="D25" s="74" t="s">
        <v>382</v>
      </c>
      <c r="E25" s="108"/>
      <c r="F25" s="130"/>
      <c r="G25" s="131"/>
      <c r="H25" s="72"/>
    </row>
    <row r="26" spans="1:8" ht="27.75" customHeight="1">
      <c r="A26" s="278"/>
      <c r="B26" s="201"/>
      <c r="C26" s="291"/>
      <c r="D26" s="74" t="s">
        <v>383</v>
      </c>
      <c r="E26" s="108"/>
      <c r="F26" s="130"/>
      <c r="G26" s="131"/>
      <c r="H26" s="72"/>
    </row>
    <row r="27" spans="1:8" ht="27.75" customHeight="1">
      <c r="A27" s="278"/>
      <c r="B27" s="19" t="s">
        <v>372</v>
      </c>
      <c r="C27" s="51" t="s">
        <v>274</v>
      </c>
      <c r="D27" s="67" t="s">
        <v>385</v>
      </c>
      <c r="E27" s="64"/>
      <c r="F27" s="65"/>
      <c r="G27" s="120" t="e">
        <f>SUM(G15:G26)*0.2</f>
        <v>#VALUE!</v>
      </c>
      <c r="H27" s="72"/>
    </row>
    <row r="28" spans="1:8" ht="34.5" customHeight="1">
      <c r="A28" s="278"/>
      <c r="B28" s="13" t="s">
        <v>384</v>
      </c>
      <c r="C28" s="122" t="s">
        <v>359</v>
      </c>
      <c r="D28" s="123" t="s">
        <v>360</v>
      </c>
      <c r="E28" s="124"/>
      <c r="F28" s="125"/>
      <c r="G28" s="126"/>
      <c r="H28" s="127" t="s">
        <v>361</v>
      </c>
    </row>
    <row r="29" spans="1:8" ht="27.75" customHeight="1">
      <c r="A29" s="279"/>
      <c r="B29" s="128" t="s">
        <v>275</v>
      </c>
      <c r="C29" s="129" t="s">
        <v>276</v>
      </c>
      <c r="D29" s="116" t="s">
        <v>386</v>
      </c>
      <c r="E29" s="124"/>
      <c r="F29" s="125"/>
      <c r="G29" s="126" t="e">
        <f>SUM(G15:G28)</f>
        <v>#VALUE!</v>
      </c>
      <c r="H29" s="16"/>
    </row>
    <row r="30" spans="1:8" ht="27.75" customHeight="1">
      <c r="A30" s="78" t="s">
        <v>277</v>
      </c>
      <c r="B30" s="76" t="s">
        <v>278</v>
      </c>
      <c r="C30" s="79" t="s">
        <v>277</v>
      </c>
      <c r="D30" s="67" t="s">
        <v>279</v>
      </c>
      <c r="E30" s="64"/>
      <c r="F30" s="65"/>
      <c r="G30" s="66" t="e">
        <f>ROUNDUP(G29*0.3,0)</f>
        <v>#VALUE!</v>
      </c>
      <c r="H30" s="80"/>
    </row>
    <row r="31" spans="1:8" ht="27.75" customHeight="1">
      <c r="A31" s="206" t="s">
        <v>280</v>
      </c>
      <c r="B31" s="207"/>
      <c r="C31" s="207"/>
      <c r="D31" s="52" t="s">
        <v>281</v>
      </c>
      <c r="E31" s="64"/>
      <c r="F31" s="65"/>
      <c r="G31" s="66" t="e">
        <f>G29+G30</f>
        <v>#VALUE!</v>
      </c>
      <c r="H31" s="24"/>
    </row>
    <row r="32" spans="1:8" ht="27.75" customHeight="1">
      <c r="A32" s="206" t="s">
        <v>282</v>
      </c>
      <c r="B32" s="207"/>
      <c r="C32" s="207"/>
      <c r="D32" s="81" t="s">
        <v>283</v>
      </c>
      <c r="E32" s="64"/>
      <c r="F32" s="65"/>
      <c r="G32" s="66" t="e">
        <f>ROUNDDOWN(G31*1.1,0)</f>
        <v>#VALUE!</v>
      </c>
      <c r="H32" s="24"/>
    </row>
    <row r="33" spans="1:8" ht="12.95" customHeight="1">
      <c r="D33" s="58"/>
      <c r="E33" s="58"/>
      <c r="F33" s="58"/>
      <c r="G33" s="59"/>
      <c r="H33" s="59"/>
    </row>
    <row r="34" spans="1:8" ht="30" customHeight="1">
      <c r="A34" s="60" t="s">
        <v>284</v>
      </c>
    </row>
    <row r="35" spans="1:8" ht="27.75" customHeight="1">
      <c r="A35" s="61" t="s">
        <v>1</v>
      </c>
      <c r="B35" s="283" t="s">
        <v>253</v>
      </c>
      <c r="C35" s="284"/>
      <c r="D35" s="118" t="s">
        <v>254</v>
      </c>
      <c r="E35" s="275" t="s">
        <v>255</v>
      </c>
      <c r="F35" s="276"/>
      <c r="G35" s="277"/>
      <c r="H35" s="62" t="s">
        <v>256</v>
      </c>
    </row>
    <row r="36" spans="1:8" ht="27.75" customHeight="1">
      <c r="A36" s="278" t="s">
        <v>257</v>
      </c>
      <c r="B36" s="25" t="s">
        <v>258</v>
      </c>
      <c r="C36" s="51" t="s">
        <v>261</v>
      </c>
      <c r="D36" s="67" t="s">
        <v>363</v>
      </c>
      <c r="E36" s="64"/>
      <c r="F36" s="65"/>
      <c r="G36" s="66">
        <v>60000</v>
      </c>
      <c r="H36" s="24"/>
    </row>
    <row r="37" spans="1:8" ht="27.75" customHeight="1">
      <c r="A37" s="278"/>
      <c r="B37" s="25" t="s">
        <v>373</v>
      </c>
      <c r="C37" s="51" t="s">
        <v>374</v>
      </c>
      <c r="D37" s="67" t="s">
        <v>363</v>
      </c>
      <c r="E37" s="64"/>
      <c r="F37" s="65"/>
      <c r="G37" s="66">
        <v>60000</v>
      </c>
      <c r="H37" s="24"/>
    </row>
    <row r="38" spans="1:8" ht="27.75" customHeight="1">
      <c r="A38" s="278"/>
      <c r="B38" s="25" t="s">
        <v>375</v>
      </c>
      <c r="C38" s="51" t="s">
        <v>368</v>
      </c>
      <c r="D38" s="67" t="s">
        <v>369</v>
      </c>
      <c r="E38" s="64"/>
      <c r="F38" s="65"/>
      <c r="G38" s="66">
        <v>156000</v>
      </c>
      <c r="H38" s="24"/>
    </row>
    <row r="39" spans="1:8" ht="27.75" customHeight="1">
      <c r="A39" s="278"/>
      <c r="B39" s="25" t="s">
        <v>264</v>
      </c>
      <c r="C39" s="51" t="s">
        <v>262</v>
      </c>
      <c r="D39" s="67" t="s">
        <v>263</v>
      </c>
      <c r="E39" s="64"/>
      <c r="F39" s="65"/>
      <c r="G39" s="66">
        <v>100000</v>
      </c>
      <c r="H39" s="24"/>
    </row>
    <row r="40" spans="1:8" ht="27.75" customHeight="1">
      <c r="A40" s="278"/>
      <c r="B40" s="25" t="s">
        <v>265</v>
      </c>
      <c r="C40" s="51" t="s">
        <v>443</v>
      </c>
      <c r="D40" s="63" t="s">
        <v>444</v>
      </c>
      <c r="E40" s="68" t="s">
        <v>135</v>
      </c>
      <c r="F40" s="69" t="str">
        <f>'山口大学様式4-7_治験製品管理費ポイント算出表 '!$R$14</f>
        <v/>
      </c>
      <c r="G40" s="70" t="e">
        <f>$F$20*1000</f>
        <v>#VALUE!</v>
      </c>
      <c r="H40" s="24"/>
    </row>
    <row r="41" spans="1:8" ht="27.75" customHeight="1">
      <c r="A41" s="278"/>
      <c r="B41" s="25" t="s">
        <v>268</v>
      </c>
      <c r="C41" s="51" t="s">
        <v>266</v>
      </c>
      <c r="D41" s="67" t="s">
        <v>267</v>
      </c>
      <c r="E41" s="64"/>
      <c r="F41" s="65"/>
      <c r="G41" s="66">
        <v>0</v>
      </c>
      <c r="H41" s="72"/>
    </row>
    <row r="42" spans="1:8" ht="27.75" customHeight="1">
      <c r="A42" s="278"/>
      <c r="B42" s="200" t="s">
        <v>273</v>
      </c>
      <c r="C42" s="286" t="s">
        <v>269</v>
      </c>
      <c r="D42" s="73" t="s">
        <v>270</v>
      </c>
      <c r="E42" s="64"/>
      <c r="F42" s="65"/>
      <c r="G42" s="66">
        <v>40000</v>
      </c>
      <c r="H42" s="72"/>
    </row>
    <row r="43" spans="1:8" ht="27.75" customHeight="1">
      <c r="A43" s="278"/>
      <c r="B43" s="201"/>
      <c r="C43" s="288"/>
      <c r="D43" s="73" t="s">
        <v>447</v>
      </c>
      <c r="E43" s="64"/>
      <c r="F43" s="65"/>
      <c r="G43" s="66"/>
      <c r="H43" s="72"/>
    </row>
    <row r="44" spans="1:8" ht="27.75" customHeight="1">
      <c r="A44" s="278"/>
      <c r="B44" s="25" t="s">
        <v>376</v>
      </c>
      <c r="C44" s="51" t="s">
        <v>274</v>
      </c>
      <c r="D44" s="67" t="s">
        <v>379</v>
      </c>
      <c r="E44" s="64"/>
      <c r="F44" s="65"/>
      <c r="G44" s="66" t="e">
        <f>SUM(G36:G43)*0.2</f>
        <v>#VALUE!</v>
      </c>
      <c r="H44" s="72"/>
    </row>
    <row r="45" spans="1:8" ht="27.75" customHeight="1">
      <c r="A45" s="279"/>
      <c r="B45" s="76" t="s">
        <v>275</v>
      </c>
      <c r="C45" s="77" t="s">
        <v>276</v>
      </c>
      <c r="D45" s="67" t="s">
        <v>380</v>
      </c>
      <c r="E45" s="64"/>
      <c r="F45" s="65"/>
      <c r="G45" s="66" t="e">
        <f>SUM(G36:G44)</f>
        <v>#VALUE!</v>
      </c>
      <c r="H45" s="24"/>
    </row>
    <row r="46" spans="1:8" ht="27.75" customHeight="1">
      <c r="A46" s="78" t="s">
        <v>277</v>
      </c>
      <c r="B46" s="76" t="s">
        <v>278</v>
      </c>
      <c r="C46" s="79" t="s">
        <v>277</v>
      </c>
      <c r="D46" s="67" t="s">
        <v>279</v>
      </c>
      <c r="E46" s="64"/>
      <c r="F46" s="65"/>
      <c r="G46" s="66" t="e">
        <f>ROUNDUP(G45*0.3,0)</f>
        <v>#VALUE!</v>
      </c>
      <c r="H46" s="80"/>
    </row>
    <row r="47" spans="1:8" ht="27.75" customHeight="1">
      <c r="A47" s="206" t="s">
        <v>280</v>
      </c>
      <c r="B47" s="207"/>
      <c r="C47" s="207"/>
      <c r="D47" s="52" t="s">
        <v>281</v>
      </c>
      <c r="E47" s="64"/>
      <c r="F47" s="65"/>
      <c r="G47" s="66" t="e">
        <f>SUM(G45:G46)</f>
        <v>#VALUE!</v>
      </c>
      <c r="H47" s="24"/>
    </row>
    <row r="48" spans="1:8" ht="27.75" customHeight="1">
      <c r="A48" s="206" t="s">
        <v>282</v>
      </c>
      <c r="B48" s="207"/>
      <c r="C48" s="207"/>
      <c r="D48" s="81" t="s">
        <v>288</v>
      </c>
      <c r="E48" s="64"/>
      <c r="F48" s="65"/>
      <c r="G48" s="66" t="e">
        <f>ROUNDDOWN(G47*1.1,0)</f>
        <v>#VALUE!</v>
      </c>
      <c r="H48" s="24"/>
    </row>
    <row r="49" spans="1:1">
      <c r="A49" s="34" t="s">
        <v>289</v>
      </c>
    </row>
  </sheetData>
  <mergeCells count="27">
    <mergeCell ref="A48:C48"/>
    <mergeCell ref="A47:C47"/>
    <mergeCell ref="A31:C31"/>
    <mergeCell ref="A15:A29"/>
    <mergeCell ref="A32:C32"/>
    <mergeCell ref="B35:C35"/>
    <mergeCell ref="C22:C24"/>
    <mergeCell ref="B22:B24"/>
    <mergeCell ref="B42:B43"/>
    <mergeCell ref="C42:C43"/>
    <mergeCell ref="B25:B26"/>
    <mergeCell ref="C25:C26"/>
    <mergeCell ref="E35:G35"/>
    <mergeCell ref="A36:A45"/>
    <mergeCell ref="A9:C9"/>
    <mergeCell ref="D9:H9"/>
    <mergeCell ref="A10:C10"/>
    <mergeCell ref="A11:C11"/>
    <mergeCell ref="B14:C14"/>
    <mergeCell ref="E14:G14"/>
    <mergeCell ref="A8:C8"/>
    <mergeCell ref="D8:H8"/>
    <mergeCell ref="A4:H4"/>
    <mergeCell ref="A6:C6"/>
    <mergeCell ref="D6:H6"/>
    <mergeCell ref="A7:C7"/>
    <mergeCell ref="E7:G7"/>
  </mergeCells>
  <phoneticPr fontId="3"/>
  <printOptions horizontalCentered="1"/>
  <pageMargins left="0.70866141732283472" right="0.70866141732283472" top="0.74803149606299213" bottom="0.74803149606299213" header="0.31496062992125984" footer="0.31496062992125984"/>
  <pageSetup paperSize="9" scale="58" orientation="portrait" r:id="rId1"/>
  <headerFooter alignWithMargins="0"/>
  <rowBreaks count="1" manualBreakCount="1">
    <brk id="26"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6"/>
  <sheetViews>
    <sheetView view="pageBreakPreview" topLeftCell="A26" zoomScaleNormal="100" zoomScaleSheetLayoutView="100" workbookViewId="0">
      <selection activeCell="D7" sqref="D7"/>
    </sheetView>
  </sheetViews>
  <sheetFormatPr defaultRowHeight="15.75"/>
  <cols>
    <col min="1" max="2" width="3.125" style="34" customWidth="1"/>
    <col min="3" max="3" width="17.5" style="34" customWidth="1"/>
    <col min="4" max="4" width="43.75" style="34" customWidth="1"/>
    <col min="5" max="6" width="3.75" style="34" customWidth="1"/>
    <col min="7" max="7" width="13.75" style="34" customWidth="1"/>
    <col min="8" max="8" width="18.75" style="34" customWidth="1"/>
    <col min="9" max="256" width="9" style="34"/>
    <col min="257" max="258" width="3.125" style="34" customWidth="1"/>
    <col min="259" max="259" width="17.5" style="34" customWidth="1"/>
    <col min="260" max="260" width="43.75" style="34" customWidth="1"/>
    <col min="261" max="262" width="3.75" style="34" customWidth="1"/>
    <col min="263" max="263" width="13.75" style="34" customWidth="1"/>
    <col min="264" max="264" width="18.75" style="34" customWidth="1"/>
    <col min="265" max="512" width="9" style="34"/>
    <col min="513" max="514" width="3.125" style="34" customWidth="1"/>
    <col min="515" max="515" width="17.5" style="34" customWidth="1"/>
    <col min="516" max="516" width="43.75" style="34" customWidth="1"/>
    <col min="517" max="518" width="3.75" style="34" customWidth="1"/>
    <col min="519" max="519" width="13.75" style="34" customWidth="1"/>
    <col min="520" max="520" width="18.75" style="34" customWidth="1"/>
    <col min="521" max="768" width="9" style="34"/>
    <col min="769" max="770" width="3.125" style="34" customWidth="1"/>
    <col min="771" max="771" width="17.5" style="34" customWidth="1"/>
    <col min="772" max="772" width="43.75" style="34" customWidth="1"/>
    <col min="773" max="774" width="3.75" style="34" customWidth="1"/>
    <col min="775" max="775" width="13.75" style="34" customWidth="1"/>
    <col min="776" max="776" width="18.75" style="34" customWidth="1"/>
    <col min="777" max="1024" width="9" style="34"/>
    <col min="1025" max="1026" width="3.125" style="34" customWidth="1"/>
    <col min="1027" max="1027" width="17.5" style="34" customWidth="1"/>
    <col min="1028" max="1028" width="43.75" style="34" customWidth="1"/>
    <col min="1029" max="1030" width="3.75" style="34" customWidth="1"/>
    <col min="1031" max="1031" width="13.75" style="34" customWidth="1"/>
    <col min="1032" max="1032" width="18.75" style="34" customWidth="1"/>
    <col min="1033" max="1280" width="9" style="34"/>
    <col min="1281" max="1282" width="3.125" style="34" customWidth="1"/>
    <col min="1283" max="1283" width="17.5" style="34" customWidth="1"/>
    <col min="1284" max="1284" width="43.75" style="34" customWidth="1"/>
    <col min="1285" max="1286" width="3.75" style="34" customWidth="1"/>
    <col min="1287" max="1287" width="13.75" style="34" customWidth="1"/>
    <col min="1288" max="1288" width="18.75" style="34" customWidth="1"/>
    <col min="1289" max="1536" width="9" style="34"/>
    <col min="1537" max="1538" width="3.125" style="34" customWidth="1"/>
    <col min="1539" max="1539" width="17.5" style="34" customWidth="1"/>
    <col min="1540" max="1540" width="43.75" style="34" customWidth="1"/>
    <col min="1541" max="1542" width="3.75" style="34" customWidth="1"/>
    <col min="1543" max="1543" width="13.75" style="34" customWidth="1"/>
    <col min="1544" max="1544" width="18.75" style="34" customWidth="1"/>
    <col min="1545" max="1792" width="9" style="34"/>
    <col min="1793" max="1794" width="3.125" style="34" customWidth="1"/>
    <col min="1795" max="1795" width="17.5" style="34" customWidth="1"/>
    <col min="1796" max="1796" width="43.75" style="34" customWidth="1"/>
    <col min="1797" max="1798" width="3.75" style="34" customWidth="1"/>
    <col min="1799" max="1799" width="13.75" style="34" customWidth="1"/>
    <col min="1800" max="1800" width="18.75" style="34" customWidth="1"/>
    <col min="1801" max="2048" width="9" style="34"/>
    <col min="2049" max="2050" width="3.125" style="34" customWidth="1"/>
    <col min="2051" max="2051" width="17.5" style="34" customWidth="1"/>
    <col min="2052" max="2052" width="43.75" style="34" customWidth="1"/>
    <col min="2053" max="2054" width="3.75" style="34" customWidth="1"/>
    <col min="2055" max="2055" width="13.75" style="34" customWidth="1"/>
    <col min="2056" max="2056" width="18.75" style="34" customWidth="1"/>
    <col min="2057" max="2304" width="9" style="34"/>
    <col min="2305" max="2306" width="3.125" style="34" customWidth="1"/>
    <col min="2307" max="2307" width="17.5" style="34" customWidth="1"/>
    <col min="2308" max="2308" width="43.75" style="34" customWidth="1"/>
    <col min="2309" max="2310" width="3.75" style="34" customWidth="1"/>
    <col min="2311" max="2311" width="13.75" style="34" customWidth="1"/>
    <col min="2312" max="2312" width="18.75" style="34" customWidth="1"/>
    <col min="2313" max="2560" width="9" style="34"/>
    <col min="2561" max="2562" width="3.125" style="34" customWidth="1"/>
    <col min="2563" max="2563" width="17.5" style="34" customWidth="1"/>
    <col min="2564" max="2564" width="43.75" style="34" customWidth="1"/>
    <col min="2565" max="2566" width="3.75" style="34" customWidth="1"/>
    <col min="2567" max="2567" width="13.75" style="34" customWidth="1"/>
    <col min="2568" max="2568" width="18.75" style="34" customWidth="1"/>
    <col min="2569" max="2816" width="9" style="34"/>
    <col min="2817" max="2818" width="3.125" style="34" customWidth="1"/>
    <col min="2819" max="2819" width="17.5" style="34" customWidth="1"/>
    <col min="2820" max="2820" width="43.75" style="34" customWidth="1"/>
    <col min="2821" max="2822" width="3.75" style="34" customWidth="1"/>
    <col min="2823" max="2823" width="13.75" style="34" customWidth="1"/>
    <col min="2824" max="2824" width="18.75" style="34" customWidth="1"/>
    <col min="2825" max="3072" width="9" style="34"/>
    <col min="3073" max="3074" width="3.125" style="34" customWidth="1"/>
    <col min="3075" max="3075" width="17.5" style="34" customWidth="1"/>
    <col min="3076" max="3076" width="43.75" style="34" customWidth="1"/>
    <col min="3077" max="3078" width="3.75" style="34" customWidth="1"/>
    <col min="3079" max="3079" width="13.75" style="34" customWidth="1"/>
    <col min="3080" max="3080" width="18.75" style="34" customWidth="1"/>
    <col min="3081" max="3328" width="9" style="34"/>
    <col min="3329" max="3330" width="3.125" style="34" customWidth="1"/>
    <col min="3331" max="3331" width="17.5" style="34" customWidth="1"/>
    <col min="3332" max="3332" width="43.75" style="34" customWidth="1"/>
    <col min="3333" max="3334" width="3.75" style="34" customWidth="1"/>
    <col min="3335" max="3335" width="13.75" style="34" customWidth="1"/>
    <col min="3336" max="3336" width="18.75" style="34" customWidth="1"/>
    <col min="3337" max="3584" width="9" style="34"/>
    <col min="3585" max="3586" width="3.125" style="34" customWidth="1"/>
    <col min="3587" max="3587" width="17.5" style="34" customWidth="1"/>
    <col min="3588" max="3588" width="43.75" style="34" customWidth="1"/>
    <col min="3589" max="3590" width="3.75" style="34" customWidth="1"/>
    <col min="3591" max="3591" width="13.75" style="34" customWidth="1"/>
    <col min="3592" max="3592" width="18.75" style="34" customWidth="1"/>
    <col min="3593" max="3840" width="9" style="34"/>
    <col min="3841" max="3842" width="3.125" style="34" customWidth="1"/>
    <col min="3843" max="3843" width="17.5" style="34" customWidth="1"/>
    <col min="3844" max="3844" width="43.75" style="34" customWidth="1"/>
    <col min="3845" max="3846" width="3.75" style="34" customWidth="1"/>
    <col min="3847" max="3847" width="13.75" style="34" customWidth="1"/>
    <col min="3848" max="3848" width="18.75" style="34" customWidth="1"/>
    <col min="3849" max="4096" width="9" style="34"/>
    <col min="4097" max="4098" width="3.125" style="34" customWidth="1"/>
    <col min="4099" max="4099" width="17.5" style="34" customWidth="1"/>
    <col min="4100" max="4100" width="43.75" style="34" customWidth="1"/>
    <col min="4101" max="4102" width="3.75" style="34" customWidth="1"/>
    <col min="4103" max="4103" width="13.75" style="34" customWidth="1"/>
    <col min="4104" max="4104" width="18.75" style="34" customWidth="1"/>
    <col min="4105" max="4352" width="9" style="34"/>
    <col min="4353" max="4354" width="3.125" style="34" customWidth="1"/>
    <col min="4355" max="4355" width="17.5" style="34" customWidth="1"/>
    <col min="4356" max="4356" width="43.75" style="34" customWidth="1"/>
    <col min="4357" max="4358" width="3.75" style="34" customWidth="1"/>
    <col min="4359" max="4359" width="13.75" style="34" customWidth="1"/>
    <col min="4360" max="4360" width="18.75" style="34" customWidth="1"/>
    <col min="4361" max="4608" width="9" style="34"/>
    <col min="4609" max="4610" width="3.125" style="34" customWidth="1"/>
    <col min="4611" max="4611" width="17.5" style="34" customWidth="1"/>
    <col min="4612" max="4612" width="43.75" style="34" customWidth="1"/>
    <col min="4613" max="4614" width="3.75" style="34" customWidth="1"/>
    <col min="4615" max="4615" width="13.75" style="34" customWidth="1"/>
    <col min="4616" max="4616" width="18.75" style="34" customWidth="1"/>
    <col min="4617" max="4864" width="9" style="34"/>
    <col min="4865" max="4866" width="3.125" style="34" customWidth="1"/>
    <col min="4867" max="4867" width="17.5" style="34" customWidth="1"/>
    <col min="4868" max="4868" width="43.75" style="34" customWidth="1"/>
    <col min="4869" max="4870" width="3.75" style="34" customWidth="1"/>
    <col min="4871" max="4871" width="13.75" style="34" customWidth="1"/>
    <col min="4872" max="4872" width="18.75" style="34" customWidth="1"/>
    <col min="4873" max="5120" width="9" style="34"/>
    <col min="5121" max="5122" width="3.125" style="34" customWidth="1"/>
    <col min="5123" max="5123" width="17.5" style="34" customWidth="1"/>
    <col min="5124" max="5124" width="43.75" style="34" customWidth="1"/>
    <col min="5125" max="5126" width="3.75" style="34" customWidth="1"/>
    <col min="5127" max="5127" width="13.75" style="34" customWidth="1"/>
    <col min="5128" max="5128" width="18.75" style="34" customWidth="1"/>
    <col min="5129" max="5376" width="9" style="34"/>
    <col min="5377" max="5378" width="3.125" style="34" customWidth="1"/>
    <col min="5379" max="5379" width="17.5" style="34" customWidth="1"/>
    <col min="5380" max="5380" width="43.75" style="34" customWidth="1"/>
    <col min="5381" max="5382" width="3.75" style="34" customWidth="1"/>
    <col min="5383" max="5383" width="13.75" style="34" customWidth="1"/>
    <col min="5384" max="5384" width="18.75" style="34" customWidth="1"/>
    <col min="5385" max="5632" width="9" style="34"/>
    <col min="5633" max="5634" width="3.125" style="34" customWidth="1"/>
    <col min="5635" max="5635" width="17.5" style="34" customWidth="1"/>
    <col min="5636" max="5636" width="43.75" style="34" customWidth="1"/>
    <col min="5637" max="5638" width="3.75" style="34" customWidth="1"/>
    <col min="5639" max="5639" width="13.75" style="34" customWidth="1"/>
    <col min="5640" max="5640" width="18.75" style="34" customWidth="1"/>
    <col min="5641" max="5888" width="9" style="34"/>
    <col min="5889" max="5890" width="3.125" style="34" customWidth="1"/>
    <col min="5891" max="5891" width="17.5" style="34" customWidth="1"/>
    <col min="5892" max="5892" width="43.75" style="34" customWidth="1"/>
    <col min="5893" max="5894" width="3.75" style="34" customWidth="1"/>
    <col min="5895" max="5895" width="13.75" style="34" customWidth="1"/>
    <col min="5896" max="5896" width="18.75" style="34" customWidth="1"/>
    <col min="5897" max="6144" width="9" style="34"/>
    <col min="6145" max="6146" width="3.125" style="34" customWidth="1"/>
    <col min="6147" max="6147" width="17.5" style="34" customWidth="1"/>
    <col min="6148" max="6148" width="43.75" style="34" customWidth="1"/>
    <col min="6149" max="6150" width="3.75" style="34" customWidth="1"/>
    <col min="6151" max="6151" width="13.75" style="34" customWidth="1"/>
    <col min="6152" max="6152" width="18.75" style="34" customWidth="1"/>
    <col min="6153" max="6400" width="9" style="34"/>
    <col min="6401" max="6402" width="3.125" style="34" customWidth="1"/>
    <col min="6403" max="6403" width="17.5" style="34" customWidth="1"/>
    <col min="6404" max="6404" width="43.75" style="34" customWidth="1"/>
    <col min="6405" max="6406" width="3.75" style="34" customWidth="1"/>
    <col min="6407" max="6407" width="13.75" style="34" customWidth="1"/>
    <col min="6408" max="6408" width="18.75" style="34" customWidth="1"/>
    <col min="6409" max="6656" width="9" style="34"/>
    <col min="6657" max="6658" width="3.125" style="34" customWidth="1"/>
    <col min="6659" max="6659" width="17.5" style="34" customWidth="1"/>
    <col min="6660" max="6660" width="43.75" style="34" customWidth="1"/>
    <col min="6661" max="6662" width="3.75" style="34" customWidth="1"/>
    <col min="6663" max="6663" width="13.75" style="34" customWidth="1"/>
    <col min="6664" max="6664" width="18.75" style="34" customWidth="1"/>
    <col min="6665" max="6912" width="9" style="34"/>
    <col min="6913" max="6914" width="3.125" style="34" customWidth="1"/>
    <col min="6915" max="6915" width="17.5" style="34" customWidth="1"/>
    <col min="6916" max="6916" width="43.75" style="34" customWidth="1"/>
    <col min="6917" max="6918" width="3.75" style="34" customWidth="1"/>
    <col min="6919" max="6919" width="13.75" style="34" customWidth="1"/>
    <col min="6920" max="6920" width="18.75" style="34" customWidth="1"/>
    <col min="6921" max="7168" width="9" style="34"/>
    <col min="7169" max="7170" width="3.125" style="34" customWidth="1"/>
    <col min="7171" max="7171" width="17.5" style="34" customWidth="1"/>
    <col min="7172" max="7172" width="43.75" style="34" customWidth="1"/>
    <col min="7173" max="7174" width="3.75" style="34" customWidth="1"/>
    <col min="7175" max="7175" width="13.75" style="34" customWidth="1"/>
    <col min="7176" max="7176" width="18.75" style="34" customWidth="1"/>
    <col min="7177" max="7424" width="9" style="34"/>
    <col min="7425" max="7426" width="3.125" style="34" customWidth="1"/>
    <col min="7427" max="7427" width="17.5" style="34" customWidth="1"/>
    <col min="7428" max="7428" width="43.75" style="34" customWidth="1"/>
    <col min="7429" max="7430" width="3.75" style="34" customWidth="1"/>
    <col min="7431" max="7431" width="13.75" style="34" customWidth="1"/>
    <col min="7432" max="7432" width="18.75" style="34" customWidth="1"/>
    <col min="7433" max="7680" width="9" style="34"/>
    <col min="7681" max="7682" width="3.125" style="34" customWidth="1"/>
    <col min="7683" max="7683" width="17.5" style="34" customWidth="1"/>
    <col min="7684" max="7684" width="43.75" style="34" customWidth="1"/>
    <col min="7685" max="7686" width="3.75" style="34" customWidth="1"/>
    <col min="7687" max="7687" width="13.75" style="34" customWidth="1"/>
    <col min="7688" max="7688" width="18.75" style="34" customWidth="1"/>
    <col min="7689" max="7936" width="9" style="34"/>
    <col min="7937" max="7938" width="3.125" style="34" customWidth="1"/>
    <col min="7939" max="7939" width="17.5" style="34" customWidth="1"/>
    <col min="7940" max="7940" width="43.75" style="34" customWidth="1"/>
    <col min="7941" max="7942" width="3.75" style="34" customWidth="1"/>
    <col min="7943" max="7943" width="13.75" style="34" customWidth="1"/>
    <col min="7944" max="7944" width="18.75" style="34" customWidth="1"/>
    <col min="7945" max="8192" width="9" style="34"/>
    <col min="8193" max="8194" width="3.125" style="34" customWidth="1"/>
    <col min="8195" max="8195" width="17.5" style="34" customWidth="1"/>
    <col min="8196" max="8196" width="43.75" style="34" customWidth="1"/>
    <col min="8197" max="8198" width="3.75" style="34" customWidth="1"/>
    <col min="8199" max="8199" width="13.75" style="34" customWidth="1"/>
    <col min="8200" max="8200" width="18.75" style="34" customWidth="1"/>
    <col min="8201" max="8448" width="9" style="34"/>
    <col min="8449" max="8450" width="3.125" style="34" customWidth="1"/>
    <col min="8451" max="8451" width="17.5" style="34" customWidth="1"/>
    <col min="8452" max="8452" width="43.75" style="34" customWidth="1"/>
    <col min="8453" max="8454" width="3.75" style="34" customWidth="1"/>
    <col min="8455" max="8455" width="13.75" style="34" customWidth="1"/>
    <col min="8456" max="8456" width="18.75" style="34" customWidth="1"/>
    <col min="8457" max="8704" width="9" style="34"/>
    <col min="8705" max="8706" width="3.125" style="34" customWidth="1"/>
    <col min="8707" max="8707" width="17.5" style="34" customWidth="1"/>
    <col min="8708" max="8708" width="43.75" style="34" customWidth="1"/>
    <col min="8709" max="8710" width="3.75" style="34" customWidth="1"/>
    <col min="8711" max="8711" width="13.75" style="34" customWidth="1"/>
    <col min="8712" max="8712" width="18.75" style="34" customWidth="1"/>
    <col min="8713" max="8960" width="9" style="34"/>
    <col min="8961" max="8962" width="3.125" style="34" customWidth="1"/>
    <col min="8963" max="8963" width="17.5" style="34" customWidth="1"/>
    <col min="8964" max="8964" width="43.75" style="34" customWidth="1"/>
    <col min="8965" max="8966" width="3.75" style="34" customWidth="1"/>
    <col min="8967" max="8967" width="13.75" style="34" customWidth="1"/>
    <col min="8968" max="8968" width="18.75" style="34" customWidth="1"/>
    <col min="8969" max="9216" width="9" style="34"/>
    <col min="9217" max="9218" width="3.125" style="34" customWidth="1"/>
    <col min="9219" max="9219" width="17.5" style="34" customWidth="1"/>
    <col min="9220" max="9220" width="43.75" style="34" customWidth="1"/>
    <col min="9221" max="9222" width="3.75" style="34" customWidth="1"/>
    <col min="9223" max="9223" width="13.75" style="34" customWidth="1"/>
    <col min="9224" max="9224" width="18.75" style="34" customWidth="1"/>
    <col min="9225" max="9472" width="9" style="34"/>
    <col min="9473" max="9474" width="3.125" style="34" customWidth="1"/>
    <col min="9475" max="9475" width="17.5" style="34" customWidth="1"/>
    <col min="9476" max="9476" width="43.75" style="34" customWidth="1"/>
    <col min="9477" max="9478" width="3.75" style="34" customWidth="1"/>
    <col min="9479" max="9479" width="13.75" style="34" customWidth="1"/>
    <col min="9480" max="9480" width="18.75" style="34" customWidth="1"/>
    <col min="9481" max="9728" width="9" style="34"/>
    <col min="9729" max="9730" width="3.125" style="34" customWidth="1"/>
    <col min="9731" max="9731" width="17.5" style="34" customWidth="1"/>
    <col min="9732" max="9732" width="43.75" style="34" customWidth="1"/>
    <col min="9733" max="9734" width="3.75" style="34" customWidth="1"/>
    <col min="9735" max="9735" width="13.75" style="34" customWidth="1"/>
    <col min="9736" max="9736" width="18.75" style="34" customWidth="1"/>
    <col min="9737" max="9984" width="9" style="34"/>
    <col min="9985" max="9986" width="3.125" style="34" customWidth="1"/>
    <col min="9987" max="9987" width="17.5" style="34" customWidth="1"/>
    <col min="9988" max="9988" width="43.75" style="34" customWidth="1"/>
    <col min="9989" max="9990" width="3.75" style="34" customWidth="1"/>
    <col min="9991" max="9991" width="13.75" style="34" customWidth="1"/>
    <col min="9992" max="9992" width="18.75" style="34" customWidth="1"/>
    <col min="9993" max="10240" width="9" style="34"/>
    <col min="10241" max="10242" width="3.125" style="34" customWidth="1"/>
    <col min="10243" max="10243" width="17.5" style="34" customWidth="1"/>
    <col min="10244" max="10244" width="43.75" style="34" customWidth="1"/>
    <col min="10245" max="10246" width="3.75" style="34" customWidth="1"/>
    <col min="10247" max="10247" width="13.75" style="34" customWidth="1"/>
    <col min="10248" max="10248" width="18.75" style="34" customWidth="1"/>
    <col min="10249" max="10496" width="9" style="34"/>
    <col min="10497" max="10498" width="3.125" style="34" customWidth="1"/>
    <col min="10499" max="10499" width="17.5" style="34" customWidth="1"/>
    <col min="10500" max="10500" width="43.75" style="34" customWidth="1"/>
    <col min="10501" max="10502" width="3.75" style="34" customWidth="1"/>
    <col min="10503" max="10503" width="13.75" style="34" customWidth="1"/>
    <col min="10504" max="10504" width="18.75" style="34" customWidth="1"/>
    <col min="10505" max="10752" width="9" style="34"/>
    <col min="10753" max="10754" width="3.125" style="34" customWidth="1"/>
    <col min="10755" max="10755" width="17.5" style="34" customWidth="1"/>
    <col min="10756" max="10756" width="43.75" style="34" customWidth="1"/>
    <col min="10757" max="10758" width="3.75" style="34" customWidth="1"/>
    <col min="10759" max="10759" width="13.75" style="34" customWidth="1"/>
    <col min="10760" max="10760" width="18.75" style="34" customWidth="1"/>
    <col min="10761" max="11008" width="9" style="34"/>
    <col min="11009" max="11010" width="3.125" style="34" customWidth="1"/>
    <col min="11011" max="11011" width="17.5" style="34" customWidth="1"/>
    <col min="11012" max="11012" width="43.75" style="34" customWidth="1"/>
    <col min="11013" max="11014" width="3.75" style="34" customWidth="1"/>
    <col min="11015" max="11015" width="13.75" style="34" customWidth="1"/>
    <col min="11016" max="11016" width="18.75" style="34" customWidth="1"/>
    <col min="11017" max="11264" width="9" style="34"/>
    <col min="11265" max="11266" width="3.125" style="34" customWidth="1"/>
    <col min="11267" max="11267" width="17.5" style="34" customWidth="1"/>
    <col min="11268" max="11268" width="43.75" style="34" customWidth="1"/>
    <col min="11269" max="11270" width="3.75" style="34" customWidth="1"/>
    <col min="11271" max="11271" width="13.75" style="34" customWidth="1"/>
    <col min="11272" max="11272" width="18.75" style="34" customWidth="1"/>
    <col min="11273" max="11520" width="9" style="34"/>
    <col min="11521" max="11522" width="3.125" style="34" customWidth="1"/>
    <col min="11523" max="11523" width="17.5" style="34" customWidth="1"/>
    <col min="11524" max="11524" width="43.75" style="34" customWidth="1"/>
    <col min="11525" max="11526" width="3.75" style="34" customWidth="1"/>
    <col min="11527" max="11527" width="13.75" style="34" customWidth="1"/>
    <col min="11528" max="11528" width="18.75" style="34" customWidth="1"/>
    <col min="11529" max="11776" width="9" style="34"/>
    <col min="11777" max="11778" width="3.125" style="34" customWidth="1"/>
    <col min="11779" max="11779" width="17.5" style="34" customWidth="1"/>
    <col min="11780" max="11780" width="43.75" style="34" customWidth="1"/>
    <col min="11781" max="11782" width="3.75" style="34" customWidth="1"/>
    <col min="11783" max="11783" width="13.75" style="34" customWidth="1"/>
    <col min="11784" max="11784" width="18.75" style="34" customWidth="1"/>
    <col min="11785" max="12032" width="9" style="34"/>
    <col min="12033" max="12034" width="3.125" style="34" customWidth="1"/>
    <col min="12035" max="12035" width="17.5" style="34" customWidth="1"/>
    <col min="12036" max="12036" width="43.75" style="34" customWidth="1"/>
    <col min="12037" max="12038" width="3.75" style="34" customWidth="1"/>
    <col min="12039" max="12039" width="13.75" style="34" customWidth="1"/>
    <col min="12040" max="12040" width="18.75" style="34" customWidth="1"/>
    <col min="12041" max="12288" width="9" style="34"/>
    <col min="12289" max="12290" width="3.125" style="34" customWidth="1"/>
    <col min="12291" max="12291" width="17.5" style="34" customWidth="1"/>
    <col min="12292" max="12292" width="43.75" style="34" customWidth="1"/>
    <col min="12293" max="12294" width="3.75" style="34" customWidth="1"/>
    <col min="12295" max="12295" width="13.75" style="34" customWidth="1"/>
    <col min="12296" max="12296" width="18.75" style="34" customWidth="1"/>
    <col min="12297" max="12544" width="9" style="34"/>
    <col min="12545" max="12546" width="3.125" style="34" customWidth="1"/>
    <col min="12547" max="12547" width="17.5" style="34" customWidth="1"/>
    <col min="12548" max="12548" width="43.75" style="34" customWidth="1"/>
    <col min="12549" max="12550" width="3.75" style="34" customWidth="1"/>
    <col min="12551" max="12551" width="13.75" style="34" customWidth="1"/>
    <col min="12552" max="12552" width="18.75" style="34" customWidth="1"/>
    <col min="12553" max="12800" width="9" style="34"/>
    <col min="12801" max="12802" width="3.125" style="34" customWidth="1"/>
    <col min="12803" max="12803" width="17.5" style="34" customWidth="1"/>
    <col min="12804" max="12804" width="43.75" style="34" customWidth="1"/>
    <col min="12805" max="12806" width="3.75" style="34" customWidth="1"/>
    <col min="12807" max="12807" width="13.75" style="34" customWidth="1"/>
    <col min="12808" max="12808" width="18.75" style="34" customWidth="1"/>
    <col min="12809" max="13056" width="9" style="34"/>
    <col min="13057" max="13058" width="3.125" style="34" customWidth="1"/>
    <col min="13059" max="13059" width="17.5" style="34" customWidth="1"/>
    <col min="13060" max="13060" width="43.75" style="34" customWidth="1"/>
    <col min="13061" max="13062" width="3.75" style="34" customWidth="1"/>
    <col min="13063" max="13063" width="13.75" style="34" customWidth="1"/>
    <col min="13064" max="13064" width="18.75" style="34" customWidth="1"/>
    <col min="13065" max="13312" width="9" style="34"/>
    <col min="13313" max="13314" width="3.125" style="34" customWidth="1"/>
    <col min="13315" max="13315" width="17.5" style="34" customWidth="1"/>
    <col min="13316" max="13316" width="43.75" style="34" customWidth="1"/>
    <col min="13317" max="13318" width="3.75" style="34" customWidth="1"/>
    <col min="13319" max="13319" width="13.75" style="34" customWidth="1"/>
    <col min="13320" max="13320" width="18.75" style="34" customWidth="1"/>
    <col min="13321" max="13568" width="9" style="34"/>
    <col min="13569" max="13570" width="3.125" style="34" customWidth="1"/>
    <col min="13571" max="13571" width="17.5" style="34" customWidth="1"/>
    <col min="13572" max="13572" width="43.75" style="34" customWidth="1"/>
    <col min="13573" max="13574" width="3.75" style="34" customWidth="1"/>
    <col min="13575" max="13575" width="13.75" style="34" customWidth="1"/>
    <col min="13576" max="13576" width="18.75" style="34" customWidth="1"/>
    <col min="13577" max="13824" width="9" style="34"/>
    <col min="13825" max="13826" width="3.125" style="34" customWidth="1"/>
    <col min="13827" max="13827" width="17.5" style="34" customWidth="1"/>
    <col min="13828" max="13828" width="43.75" style="34" customWidth="1"/>
    <col min="13829" max="13830" width="3.75" style="34" customWidth="1"/>
    <col min="13831" max="13831" width="13.75" style="34" customWidth="1"/>
    <col min="13832" max="13832" width="18.75" style="34" customWidth="1"/>
    <col min="13833" max="14080" width="9" style="34"/>
    <col min="14081" max="14082" width="3.125" style="34" customWidth="1"/>
    <col min="14083" max="14083" width="17.5" style="34" customWidth="1"/>
    <col min="14084" max="14084" width="43.75" style="34" customWidth="1"/>
    <col min="14085" max="14086" width="3.75" style="34" customWidth="1"/>
    <col min="14087" max="14087" width="13.75" style="34" customWidth="1"/>
    <col min="14088" max="14088" width="18.75" style="34" customWidth="1"/>
    <col min="14089" max="14336" width="9" style="34"/>
    <col min="14337" max="14338" width="3.125" style="34" customWidth="1"/>
    <col min="14339" max="14339" width="17.5" style="34" customWidth="1"/>
    <col min="14340" max="14340" width="43.75" style="34" customWidth="1"/>
    <col min="14341" max="14342" width="3.75" style="34" customWidth="1"/>
    <col min="14343" max="14343" width="13.75" style="34" customWidth="1"/>
    <col min="14344" max="14344" width="18.75" style="34" customWidth="1"/>
    <col min="14345" max="14592" width="9" style="34"/>
    <col min="14593" max="14594" width="3.125" style="34" customWidth="1"/>
    <col min="14595" max="14595" width="17.5" style="34" customWidth="1"/>
    <col min="14596" max="14596" width="43.75" style="34" customWidth="1"/>
    <col min="14597" max="14598" width="3.75" style="34" customWidth="1"/>
    <col min="14599" max="14599" width="13.75" style="34" customWidth="1"/>
    <col min="14600" max="14600" width="18.75" style="34" customWidth="1"/>
    <col min="14601" max="14848" width="9" style="34"/>
    <col min="14849" max="14850" width="3.125" style="34" customWidth="1"/>
    <col min="14851" max="14851" width="17.5" style="34" customWidth="1"/>
    <col min="14852" max="14852" width="43.75" style="34" customWidth="1"/>
    <col min="14853" max="14854" width="3.75" style="34" customWidth="1"/>
    <col min="14855" max="14855" width="13.75" style="34" customWidth="1"/>
    <col min="14856" max="14856" width="18.75" style="34" customWidth="1"/>
    <col min="14857" max="15104" width="9" style="34"/>
    <col min="15105" max="15106" width="3.125" style="34" customWidth="1"/>
    <col min="15107" max="15107" width="17.5" style="34" customWidth="1"/>
    <col min="15108" max="15108" width="43.75" style="34" customWidth="1"/>
    <col min="15109" max="15110" width="3.75" style="34" customWidth="1"/>
    <col min="15111" max="15111" width="13.75" style="34" customWidth="1"/>
    <col min="15112" max="15112" width="18.75" style="34" customWidth="1"/>
    <col min="15113" max="15360" width="9" style="34"/>
    <col min="15361" max="15362" width="3.125" style="34" customWidth="1"/>
    <col min="15363" max="15363" width="17.5" style="34" customWidth="1"/>
    <col min="15364" max="15364" width="43.75" style="34" customWidth="1"/>
    <col min="15365" max="15366" width="3.75" style="34" customWidth="1"/>
    <col min="15367" max="15367" width="13.75" style="34" customWidth="1"/>
    <col min="15368" max="15368" width="18.75" style="34" customWidth="1"/>
    <col min="15369" max="15616" width="9" style="34"/>
    <col min="15617" max="15618" width="3.125" style="34" customWidth="1"/>
    <col min="15619" max="15619" width="17.5" style="34" customWidth="1"/>
    <col min="15620" max="15620" width="43.75" style="34" customWidth="1"/>
    <col min="15621" max="15622" width="3.75" style="34" customWidth="1"/>
    <col min="15623" max="15623" width="13.75" style="34" customWidth="1"/>
    <col min="15624" max="15624" width="18.75" style="34" customWidth="1"/>
    <col min="15625" max="15872" width="9" style="34"/>
    <col min="15873" max="15874" width="3.125" style="34" customWidth="1"/>
    <col min="15875" max="15875" width="17.5" style="34" customWidth="1"/>
    <col min="15876" max="15876" width="43.75" style="34" customWidth="1"/>
    <col min="15877" max="15878" width="3.75" style="34" customWidth="1"/>
    <col min="15879" max="15879" width="13.75" style="34" customWidth="1"/>
    <col min="15880" max="15880" width="18.75" style="34" customWidth="1"/>
    <col min="15881" max="16128" width="9" style="34"/>
    <col min="16129" max="16130" width="3.125" style="34" customWidth="1"/>
    <col min="16131" max="16131" width="17.5" style="34" customWidth="1"/>
    <col min="16132" max="16132" width="43.75" style="34" customWidth="1"/>
    <col min="16133" max="16134" width="3.75" style="34" customWidth="1"/>
    <col min="16135" max="16135" width="13.75" style="34" customWidth="1"/>
    <col min="16136" max="16136" width="18.75" style="34" customWidth="1"/>
    <col min="16137" max="16384" width="9" style="34"/>
  </cols>
  <sheetData>
    <row r="1" spans="1:8" ht="24" customHeight="1">
      <c r="A1" s="82" t="s">
        <v>378</v>
      </c>
      <c r="G1" s="25" t="s">
        <v>0</v>
      </c>
      <c r="H1" s="24">
        <f>山口大学様式1_治験計画の概要!F1</f>
        <v>0</v>
      </c>
    </row>
    <row r="2" spans="1:8" ht="9.9499999999999993" customHeight="1"/>
    <row r="3" spans="1:8" ht="30" customHeight="1">
      <c r="A3" s="60" t="s">
        <v>290</v>
      </c>
    </row>
    <row r="4" spans="1:8" ht="24.75" customHeight="1">
      <c r="A4" s="83" t="s">
        <v>1</v>
      </c>
      <c r="B4" s="298" t="s">
        <v>253</v>
      </c>
      <c r="C4" s="298"/>
      <c r="D4" s="62" t="s">
        <v>254</v>
      </c>
      <c r="E4" s="292" t="s">
        <v>255</v>
      </c>
      <c r="F4" s="293"/>
      <c r="G4" s="294"/>
      <c r="H4" s="62" t="s">
        <v>256</v>
      </c>
    </row>
    <row r="5" spans="1:8" ht="24.75" customHeight="1">
      <c r="A5" s="299" t="s">
        <v>257</v>
      </c>
      <c r="B5" s="25" t="s">
        <v>291</v>
      </c>
      <c r="C5" s="51" t="s">
        <v>292</v>
      </c>
      <c r="D5" s="72" t="s">
        <v>293</v>
      </c>
      <c r="E5" s="68" t="s">
        <v>294</v>
      </c>
      <c r="F5" s="75" t="str">
        <f>'山大様式4-1_研究経費ポイント表－治験・医薬品－'!R32</f>
        <v/>
      </c>
      <c r="G5" s="84" t="e">
        <f>$F$5*6000</f>
        <v>#VALUE!</v>
      </c>
      <c r="H5" s="24"/>
    </row>
    <row r="6" spans="1:8" ht="24.75" customHeight="1">
      <c r="A6" s="299"/>
      <c r="B6" s="25" t="s">
        <v>295</v>
      </c>
      <c r="C6" s="51" t="s">
        <v>296</v>
      </c>
      <c r="D6" s="72" t="s">
        <v>297</v>
      </c>
      <c r="E6" s="68" t="s">
        <v>135</v>
      </c>
      <c r="F6" s="75" t="str">
        <f>'山大様式4-1_研究経費ポイント表－治験・医薬品－'!R32</f>
        <v/>
      </c>
      <c r="G6" s="84" t="e">
        <f>F6*5000</f>
        <v>#VALUE!</v>
      </c>
      <c r="H6" s="24"/>
    </row>
    <row r="7" spans="1:8" ht="24.75" customHeight="1">
      <c r="A7" s="299"/>
      <c r="B7" s="25" t="s">
        <v>298</v>
      </c>
      <c r="C7" s="51" t="s">
        <v>443</v>
      </c>
      <c r="D7" s="72" t="s">
        <v>445</v>
      </c>
      <c r="E7" s="68" t="s">
        <v>294</v>
      </c>
      <c r="F7" s="75" t="str">
        <f>'山口大学様式4-7_治験製品管理費ポイント算出表 '!$R$30</f>
        <v/>
      </c>
      <c r="G7" s="84" t="e">
        <f>F7*1000</f>
        <v>#VALUE!</v>
      </c>
      <c r="H7" s="24"/>
    </row>
    <row r="8" spans="1:8" ht="24.75" customHeight="1">
      <c r="A8" s="299"/>
      <c r="B8" s="24" t="s">
        <v>264</v>
      </c>
      <c r="C8" s="51" t="s">
        <v>274</v>
      </c>
      <c r="D8" s="24" t="s">
        <v>299</v>
      </c>
      <c r="E8" s="63"/>
      <c r="F8" s="85"/>
      <c r="G8" s="86" t="e">
        <f>SUM(G5:G7)*0.2</f>
        <v>#VALUE!</v>
      </c>
      <c r="H8" s="72"/>
    </row>
    <row r="9" spans="1:8" ht="24.75" customHeight="1">
      <c r="A9" s="299"/>
      <c r="B9" s="87" t="s">
        <v>300</v>
      </c>
      <c r="C9" s="88" t="s">
        <v>276</v>
      </c>
      <c r="D9" s="24" t="s">
        <v>301</v>
      </c>
      <c r="E9" s="63"/>
      <c r="F9" s="85"/>
      <c r="G9" s="86" t="e">
        <f>SUM(G5:G8)</f>
        <v>#VALUE!</v>
      </c>
      <c r="H9" s="24"/>
    </row>
    <row r="10" spans="1:8" ht="24.75" customHeight="1">
      <c r="A10" s="78" t="s">
        <v>277</v>
      </c>
      <c r="B10" s="87" t="s">
        <v>302</v>
      </c>
      <c r="C10" s="51" t="s">
        <v>277</v>
      </c>
      <c r="D10" s="67" t="s">
        <v>287</v>
      </c>
      <c r="E10" s="89"/>
      <c r="F10" s="90"/>
      <c r="G10" s="91" t="e">
        <f>ROUNDUP(G9*0.3,0)</f>
        <v>#VALUE!</v>
      </c>
      <c r="H10" s="51"/>
    </row>
    <row r="11" spans="1:8" ht="24.75" customHeight="1">
      <c r="A11" s="198" t="s">
        <v>303</v>
      </c>
      <c r="B11" s="279"/>
      <c r="C11" s="279"/>
      <c r="D11" s="81" t="s">
        <v>304</v>
      </c>
      <c r="E11" s="92"/>
      <c r="F11" s="93"/>
      <c r="G11" s="94" t="e">
        <f>SUM(G9:G10)</f>
        <v>#VALUE!</v>
      </c>
      <c r="H11" s="81"/>
    </row>
    <row r="12" spans="1:8" ht="24.75" customHeight="1">
      <c r="A12" s="198" t="s">
        <v>305</v>
      </c>
      <c r="B12" s="279"/>
      <c r="C12" s="279"/>
      <c r="D12" s="81" t="s">
        <v>306</v>
      </c>
      <c r="E12" s="92"/>
      <c r="F12" s="93"/>
      <c r="G12" s="94" t="e">
        <f>ROUNDDOWN(G11*1.1,0)</f>
        <v>#VALUE!</v>
      </c>
      <c r="H12" s="81"/>
    </row>
    <row r="13" spans="1:8" ht="12.75" customHeight="1">
      <c r="A13" s="95"/>
      <c r="B13" s="95"/>
      <c r="C13" s="95"/>
      <c r="G13" s="96"/>
    </row>
    <row r="14" spans="1:8" ht="30" customHeight="1">
      <c r="A14" s="60" t="s">
        <v>307</v>
      </c>
      <c r="D14" s="58"/>
      <c r="E14" s="58"/>
      <c r="F14" s="58"/>
      <c r="G14" s="59"/>
      <c r="H14" s="59"/>
    </row>
    <row r="15" spans="1:8" ht="26.25" customHeight="1">
      <c r="A15" s="202" t="s">
        <v>308</v>
      </c>
      <c r="B15" s="202"/>
      <c r="C15" s="202"/>
      <c r="D15" s="97" t="s">
        <v>81</v>
      </c>
      <c r="E15" s="300" t="s">
        <v>309</v>
      </c>
      <c r="F15" s="301"/>
      <c r="G15" s="302"/>
      <c r="H15" s="62" t="s">
        <v>256</v>
      </c>
    </row>
    <row r="16" spans="1:8" ht="26.25" customHeight="1">
      <c r="A16" s="271" t="s">
        <v>310</v>
      </c>
      <c r="B16" s="272"/>
      <c r="C16" s="273"/>
      <c r="D16" s="98">
        <f>山口大学様式1_治験計画の概要!E74</f>
        <v>0</v>
      </c>
      <c r="E16" s="99"/>
      <c r="F16" s="100"/>
      <c r="G16" s="101" t="e">
        <f>G12-(G17+G18)</f>
        <v>#VALUE!</v>
      </c>
      <c r="H16" s="102"/>
    </row>
    <row r="17" spans="1:8" ht="26.25" customHeight="1">
      <c r="A17" s="271" t="s">
        <v>311</v>
      </c>
      <c r="B17" s="272"/>
      <c r="C17" s="273"/>
      <c r="D17" s="98">
        <f>山口大学様式1_治験計画の概要!E75</f>
        <v>0</v>
      </c>
      <c r="E17" s="103"/>
      <c r="F17" s="104"/>
      <c r="G17" s="101" t="e">
        <f>ROUNDDOWN(G12*0.25,0)</f>
        <v>#VALUE!</v>
      </c>
      <c r="H17" s="102"/>
    </row>
    <row r="18" spans="1:8" ht="26.25" customHeight="1">
      <c r="A18" s="271" t="s">
        <v>84</v>
      </c>
      <c r="B18" s="272"/>
      <c r="C18" s="273"/>
      <c r="D18" s="98">
        <f>山口大学様式1_治験計画の概要!E76</f>
        <v>0</v>
      </c>
      <c r="E18" s="105"/>
      <c r="F18" s="106"/>
      <c r="G18" s="101" t="e">
        <f>ROUNDDOWN(G12*0.25,0)</f>
        <v>#VALUE!</v>
      </c>
      <c r="H18" s="102"/>
    </row>
    <row r="19" spans="1:8" ht="12.75" customHeight="1">
      <c r="A19" s="30"/>
      <c r="B19" s="30"/>
      <c r="C19" s="30"/>
      <c r="D19" s="58"/>
      <c r="E19" s="107"/>
      <c r="F19" s="107"/>
      <c r="G19" s="107"/>
      <c r="H19" s="107"/>
    </row>
    <row r="20" spans="1:8" ht="26.25" customHeight="1">
      <c r="A20" s="60" t="s">
        <v>312</v>
      </c>
    </row>
    <row r="21" spans="1:8" ht="24.75" customHeight="1">
      <c r="A21" s="83" t="s">
        <v>1</v>
      </c>
      <c r="B21" s="283" t="s">
        <v>253</v>
      </c>
      <c r="C21" s="284"/>
      <c r="D21" s="62" t="s">
        <v>254</v>
      </c>
      <c r="E21" s="292" t="s">
        <v>255</v>
      </c>
      <c r="F21" s="293"/>
      <c r="G21" s="294"/>
      <c r="H21" s="30"/>
    </row>
    <row r="22" spans="1:8" ht="24.75" customHeight="1">
      <c r="A22" s="295" t="s">
        <v>257</v>
      </c>
      <c r="B22" s="25" t="s">
        <v>291</v>
      </c>
      <c r="C22" s="51" t="s">
        <v>313</v>
      </c>
      <c r="D22" s="72" t="s">
        <v>314</v>
      </c>
      <c r="E22" s="108"/>
      <c r="F22" s="77"/>
      <c r="G22" s="109">
        <v>60000</v>
      </c>
    </row>
    <row r="23" spans="1:8" ht="24.75" customHeight="1">
      <c r="A23" s="296"/>
      <c r="B23" s="25" t="s">
        <v>315</v>
      </c>
      <c r="C23" s="51" t="s">
        <v>274</v>
      </c>
      <c r="D23" s="24" t="s">
        <v>316</v>
      </c>
      <c r="E23" s="63"/>
      <c r="F23" s="85"/>
      <c r="G23" s="109">
        <f>G22*0.2</f>
        <v>12000</v>
      </c>
      <c r="H23" s="59"/>
    </row>
    <row r="24" spans="1:8" ht="24.75" customHeight="1">
      <c r="A24" s="297"/>
      <c r="B24" s="76" t="s">
        <v>317</v>
      </c>
      <c r="C24" s="72" t="s">
        <v>276</v>
      </c>
      <c r="D24" s="24" t="s">
        <v>318</v>
      </c>
      <c r="E24" s="63"/>
      <c r="F24" s="85"/>
      <c r="G24" s="109">
        <f>SUM(G22:G23)</f>
        <v>72000</v>
      </c>
    </row>
    <row r="25" spans="1:8" ht="24.75" customHeight="1">
      <c r="A25" s="78" t="s">
        <v>277</v>
      </c>
      <c r="B25" s="76" t="s">
        <v>278</v>
      </c>
      <c r="C25" s="51" t="s">
        <v>277</v>
      </c>
      <c r="D25" s="110" t="s">
        <v>287</v>
      </c>
      <c r="E25" s="63"/>
      <c r="F25" s="85"/>
      <c r="G25" s="109">
        <f>G24*0.3</f>
        <v>21600</v>
      </c>
    </row>
    <row r="26" spans="1:8" ht="24.75" customHeight="1">
      <c r="A26" s="209" t="s">
        <v>303</v>
      </c>
      <c r="B26" s="210"/>
      <c r="C26" s="211"/>
      <c r="D26" s="81" t="s">
        <v>319</v>
      </c>
      <c r="E26" s="63"/>
      <c r="F26" s="85"/>
      <c r="G26" s="111">
        <f>SUM(G24:G25)</f>
        <v>93600</v>
      </c>
    </row>
    <row r="27" spans="1:8" ht="24.75" customHeight="1">
      <c r="A27" s="209" t="s">
        <v>305</v>
      </c>
      <c r="B27" s="210"/>
      <c r="C27" s="211"/>
      <c r="D27" s="81" t="s">
        <v>306</v>
      </c>
      <c r="E27" s="63"/>
      <c r="F27" s="85"/>
      <c r="G27" s="111">
        <f>ROUNDDOWN(G26*1.1,0)</f>
        <v>102960</v>
      </c>
    </row>
    <row r="28" spans="1:8" ht="15" customHeight="1">
      <c r="A28" s="95"/>
      <c r="B28" s="95"/>
      <c r="C28" s="95"/>
      <c r="G28" s="112"/>
    </row>
    <row r="29" spans="1:8" ht="26.25" customHeight="1">
      <c r="A29" s="60" t="s">
        <v>320</v>
      </c>
    </row>
    <row r="30" spans="1:8" ht="24.75" customHeight="1">
      <c r="A30" s="83" t="s">
        <v>1</v>
      </c>
      <c r="B30" s="283" t="s">
        <v>253</v>
      </c>
      <c r="C30" s="284"/>
      <c r="D30" s="62" t="s">
        <v>254</v>
      </c>
      <c r="E30" s="292" t="s">
        <v>255</v>
      </c>
      <c r="F30" s="293"/>
      <c r="G30" s="294"/>
      <c r="H30" s="30"/>
    </row>
    <row r="31" spans="1:8" ht="24.75" customHeight="1">
      <c r="A31" s="295" t="s">
        <v>257</v>
      </c>
      <c r="B31" s="25" t="s">
        <v>285</v>
      </c>
      <c r="C31" s="51" t="s">
        <v>313</v>
      </c>
      <c r="D31" s="72" t="s">
        <v>321</v>
      </c>
      <c r="E31" s="108"/>
      <c r="F31" s="77"/>
      <c r="G31" s="109">
        <v>24000</v>
      </c>
    </row>
    <row r="32" spans="1:8" ht="24.75" customHeight="1">
      <c r="A32" s="296"/>
      <c r="B32" s="25" t="s">
        <v>315</v>
      </c>
      <c r="C32" s="51" t="s">
        <v>274</v>
      </c>
      <c r="D32" s="24" t="s">
        <v>322</v>
      </c>
      <c r="E32" s="63"/>
      <c r="F32" s="85"/>
      <c r="G32" s="109">
        <f>G31*0.2</f>
        <v>4800</v>
      </c>
      <c r="H32" s="59"/>
    </row>
    <row r="33" spans="1:8" ht="24.75" customHeight="1">
      <c r="A33" s="297"/>
      <c r="B33" s="76" t="s">
        <v>300</v>
      </c>
      <c r="C33" s="72" t="s">
        <v>276</v>
      </c>
      <c r="D33" s="24" t="s">
        <v>323</v>
      </c>
      <c r="E33" s="63"/>
      <c r="F33" s="85"/>
      <c r="G33" s="109">
        <f>SUM(G31:G32)</f>
        <v>28800</v>
      </c>
    </row>
    <row r="34" spans="1:8" ht="24.75" customHeight="1">
      <c r="A34" s="78" t="s">
        <v>277</v>
      </c>
      <c r="B34" s="76" t="s">
        <v>324</v>
      </c>
      <c r="C34" s="51" t="s">
        <v>277</v>
      </c>
      <c r="D34" s="110" t="s">
        <v>325</v>
      </c>
      <c r="E34" s="63"/>
      <c r="F34" s="85"/>
      <c r="G34" s="109">
        <f>G33*0.3</f>
        <v>8640</v>
      </c>
    </row>
    <row r="35" spans="1:8" ht="24.75" customHeight="1">
      <c r="A35" s="209" t="s">
        <v>303</v>
      </c>
      <c r="B35" s="210"/>
      <c r="C35" s="211"/>
      <c r="D35" s="81" t="s">
        <v>319</v>
      </c>
      <c r="E35" s="63"/>
      <c r="F35" s="85"/>
      <c r="G35" s="111">
        <f>SUM(G33:G34)</f>
        <v>37440</v>
      </c>
    </row>
    <row r="36" spans="1:8" ht="24.75" customHeight="1">
      <c r="A36" s="209" t="s">
        <v>305</v>
      </c>
      <c r="B36" s="210"/>
      <c r="C36" s="211"/>
      <c r="D36" s="81" t="s">
        <v>326</v>
      </c>
      <c r="E36" s="63"/>
      <c r="F36" s="85"/>
      <c r="G36" s="111">
        <f>ROUNDDOWN(G35*1.1,0)</f>
        <v>41184</v>
      </c>
    </row>
    <row r="37" spans="1:8" ht="12.75" customHeight="1">
      <c r="A37" s="30"/>
      <c r="B37" s="30"/>
      <c r="C37" s="30"/>
      <c r="D37" s="58"/>
      <c r="E37" s="107"/>
      <c r="F37" s="107"/>
      <c r="G37" s="107"/>
      <c r="H37" s="107"/>
    </row>
    <row r="38" spans="1:8" ht="26.25" customHeight="1">
      <c r="A38" s="60" t="s">
        <v>327</v>
      </c>
    </row>
    <row r="39" spans="1:8" ht="26.25" customHeight="1">
      <c r="A39" s="34" t="s">
        <v>328</v>
      </c>
    </row>
    <row r="40" spans="1:8" ht="26.25" customHeight="1">
      <c r="A40" s="113" t="s">
        <v>1</v>
      </c>
      <c r="B40" s="283" t="s">
        <v>253</v>
      </c>
      <c r="C40" s="284"/>
      <c r="D40" s="62" t="s">
        <v>254</v>
      </c>
      <c r="E40" s="292" t="s">
        <v>255</v>
      </c>
      <c r="F40" s="293"/>
      <c r="G40" s="294"/>
      <c r="H40" s="30"/>
    </row>
    <row r="41" spans="1:8" ht="26.25" customHeight="1">
      <c r="A41" s="295" t="s">
        <v>257</v>
      </c>
      <c r="B41" s="25" t="s">
        <v>291</v>
      </c>
      <c r="C41" s="51" t="s">
        <v>329</v>
      </c>
      <c r="D41" s="72" t="s">
        <v>330</v>
      </c>
      <c r="E41" s="108"/>
      <c r="F41" s="77"/>
      <c r="G41" s="111">
        <v>7000</v>
      </c>
    </row>
    <row r="42" spans="1:8" ht="26.25" customHeight="1">
      <c r="A42" s="296"/>
      <c r="B42" s="25" t="s">
        <v>286</v>
      </c>
      <c r="C42" s="51" t="s">
        <v>274</v>
      </c>
      <c r="D42" s="24" t="s">
        <v>331</v>
      </c>
      <c r="E42" s="63"/>
      <c r="F42" s="85"/>
      <c r="G42" s="109">
        <f>G41*0.2</f>
        <v>1400</v>
      </c>
      <c r="H42" s="59"/>
    </row>
    <row r="43" spans="1:8" ht="26.25" customHeight="1">
      <c r="A43" s="297"/>
      <c r="B43" s="76" t="s">
        <v>332</v>
      </c>
      <c r="C43" s="72" t="s">
        <v>276</v>
      </c>
      <c r="D43" s="24" t="s">
        <v>318</v>
      </c>
      <c r="E43" s="63"/>
      <c r="F43" s="85"/>
      <c r="G43" s="109">
        <f>SUM(G41:G42)</f>
        <v>8400</v>
      </c>
    </row>
    <row r="44" spans="1:8" ht="26.25" customHeight="1">
      <c r="A44" s="78" t="s">
        <v>277</v>
      </c>
      <c r="B44" s="76" t="s">
        <v>333</v>
      </c>
      <c r="C44" s="51" t="s">
        <v>277</v>
      </c>
      <c r="D44" s="110" t="s">
        <v>334</v>
      </c>
      <c r="E44" s="63"/>
      <c r="F44" s="85"/>
      <c r="G44" s="109">
        <f>G43*0.3</f>
        <v>2520</v>
      </c>
    </row>
    <row r="45" spans="1:8" ht="26.25" customHeight="1">
      <c r="A45" s="209" t="s">
        <v>303</v>
      </c>
      <c r="B45" s="210"/>
      <c r="C45" s="211"/>
      <c r="D45" s="81" t="s">
        <v>319</v>
      </c>
      <c r="E45" s="63"/>
      <c r="F45" s="85"/>
      <c r="G45" s="111">
        <f>SUM(G43:G44)</f>
        <v>10920</v>
      </c>
    </row>
    <row r="46" spans="1:8" ht="26.25" customHeight="1">
      <c r="A46" s="209" t="s">
        <v>305</v>
      </c>
      <c r="B46" s="210"/>
      <c r="C46" s="211"/>
      <c r="D46" s="81" t="s">
        <v>326</v>
      </c>
      <c r="E46" s="63"/>
      <c r="F46" s="85"/>
      <c r="G46" s="111">
        <f>ROUNDDOWN(G45*1.1,0)</f>
        <v>12012</v>
      </c>
    </row>
    <row r="47" spans="1:8" ht="13.5" customHeight="1">
      <c r="A47" s="95"/>
      <c r="B47" s="95"/>
      <c r="C47" s="95"/>
      <c r="G47" s="112"/>
    </row>
    <row r="48" spans="1:8" ht="26.25" customHeight="1">
      <c r="A48" s="60" t="s">
        <v>335</v>
      </c>
      <c r="B48" s="95"/>
      <c r="C48" s="95"/>
      <c r="G48" s="112"/>
    </row>
    <row r="49" spans="1:8" ht="26.25" customHeight="1">
      <c r="A49" s="34" t="s">
        <v>336</v>
      </c>
      <c r="B49" s="95"/>
      <c r="C49" s="95"/>
      <c r="G49" s="112"/>
    </row>
    <row r="50" spans="1:8" ht="31.5" customHeight="1">
      <c r="A50" s="61" t="s">
        <v>1</v>
      </c>
      <c r="B50" s="283" t="s">
        <v>253</v>
      </c>
      <c r="C50" s="284"/>
      <c r="D50" s="62" t="s">
        <v>254</v>
      </c>
      <c r="E50" s="303"/>
      <c r="F50" s="304"/>
      <c r="G50" s="304"/>
      <c r="H50" s="30"/>
    </row>
    <row r="51" spans="1:8" ht="27.95" customHeight="1">
      <c r="A51" s="285" t="s">
        <v>257</v>
      </c>
      <c r="B51" s="25" t="s">
        <v>291</v>
      </c>
      <c r="C51" s="24" t="s">
        <v>337</v>
      </c>
      <c r="D51" s="21" t="s">
        <v>338</v>
      </c>
      <c r="E51" s="114"/>
      <c r="F51" s="59"/>
      <c r="G51" s="112"/>
    </row>
    <row r="52" spans="1:8" ht="27.95" customHeight="1">
      <c r="A52" s="278"/>
      <c r="B52" s="25" t="s">
        <v>295</v>
      </c>
      <c r="C52" s="115" t="s">
        <v>339</v>
      </c>
      <c r="D52" s="21" t="s">
        <v>340</v>
      </c>
      <c r="G52" s="96"/>
      <c r="H52" s="59"/>
    </row>
    <row r="53" spans="1:8" ht="33.75" customHeight="1">
      <c r="A53" s="278"/>
      <c r="B53" s="25" t="s">
        <v>341</v>
      </c>
      <c r="C53" s="72" t="s">
        <v>342</v>
      </c>
      <c r="D53" s="21" t="s">
        <v>343</v>
      </c>
      <c r="G53" s="96"/>
    </row>
    <row r="54" spans="1:8" ht="27.95" customHeight="1">
      <c r="A54" s="279"/>
      <c r="B54" s="25" t="s">
        <v>344</v>
      </c>
      <c r="C54" s="52" t="s">
        <v>345</v>
      </c>
      <c r="D54" s="21" t="s">
        <v>346</v>
      </c>
      <c r="G54" s="96"/>
    </row>
    <row r="55" spans="1:8" ht="18.75" customHeight="1">
      <c r="A55" s="33" t="s">
        <v>347</v>
      </c>
      <c r="B55" s="95"/>
      <c r="C55" s="95"/>
      <c r="G55" s="96"/>
    </row>
    <row r="56" spans="1:8" ht="18.75" customHeight="1">
      <c r="A56" s="34" t="s">
        <v>289</v>
      </c>
    </row>
  </sheetData>
  <mergeCells count="28">
    <mergeCell ref="E30:G30"/>
    <mergeCell ref="A31:A33"/>
    <mergeCell ref="B50:C50"/>
    <mergeCell ref="E50:G50"/>
    <mergeCell ref="A51:A54"/>
    <mergeCell ref="A36:C36"/>
    <mergeCell ref="B40:C40"/>
    <mergeCell ref="E40:G40"/>
    <mergeCell ref="A41:A43"/>
    <mergeCell ref="A45:C45"/>
    <mergeCell ref="A46:C46"/>
    <mergeCell ref="A35:C35"/>
    <mergeCell ref="A27:C27"/>
    <mergeCell ref="B30:C30"/>
    <mergeCell ref="E21:G21"/>
    <mergeCell ref="A22:A24"/>
    <mergeCell ref="B4:C4"/>
    <mergeCell ref="E4:G4"/>
    <mergeCell ref="A5:A9"/>
    <mergeCell ref="A11:C11"/>
    <mergeCell ref="A12:C12"/>
    <mergeCell ref="A15:C15"/>
    <mergeCell ref="E15:G15"/>
    <mergeCell ref="A16:C16"/>
    <mergeCell ref="A17:C17"/>
    <mergeCell ref="A18:C18"/>
    <mergeCell ref="B21:C21"/>
    <mergeCell ref="A26:C26"/>
  </mergeCells>
  <phoneticPr fontId="3"/>
  <printOptions horizontalCentered="1"/>
  <pageMargins left="0.70866141732283472" right="0.70866141732283472" top="0.74803149606299213" bottom="0.35433070866141736" header="0.31496062992125984" footer="0.31496062992125984"/>
  <pageSetup paperSize="9" scale="70" orientation="portrait" r:id="rId1"/>
  <rowBreaks count="1" manualBreakCount="1">
    <brk id="47"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山口大学様式1_治験計画の概要</vt:lpstr>
      <vt:lpstr>山大様式4-1_研究経費ポイント表－治験・医薬品－</vt:lpstr>
      <vt:lpstr>山口大学様式4-7_治験製品管理費ポイント算出表 </vt:lpstr>
      <vt:lpstr>山口大学様式6_研究経費算定内訳書＜契約単位＞</vt:lpstr>
      <vt:lpstr>山口大学様式6_研究経費算定内訳書＜症例単位＞</vt:lpstr>
      <vt:lpstr>山口大学様式1_治験計画の概要!Print_Area</vt:lpstr>
      <vt:lpstr>'山口大学様式4-7_治験製品管理費ポイント算出表 '!Print_Area</vt:lpstr>
      <vt:lpstr>'山口大学様式6_研究経費算定内訳書＜契約単位＞'!Print_Area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2026-01-06T08:42:05Z</dcterms:modified>
</cp:coreProperties>
</file>